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mas.Backes\OneDrive for Business\04. Price Memos\01. OPEN\"/>
    </mc:Choice>
  </mc:AlternateContent>
  <bookViews>
    <workbookView xWindow="0" yWindow="0" windowWidth="19365" windowHeight="8895" activeTab="2"/>
  </bookViews>
  <sheets>
    <sheet name="Instructions" sheetId="4" r:id="rId1"/>
    <sheet name="Offer Summary" sheetId="3" r:id="rId2"/>
    <sheet name="CLIN Summary (SSS)" sheetId="1" r:id="rId3"/>
    <sheet name="Rates" sheetId="5" r:id="rId4"/>
    <sheet name="Currency" sheetId="2" state="hidden" r:id="rId5"/>
  </sheets>
  <externalReferences>
    <externalReference r:id="rId6"/>
  </externalReferences>
  <definedNames>
    <definedName name="_xlnm.Print_Area" localSheetId="2">'CLIN Summary (SSS)'!$B$2:$U$115</definedName>
    <definedName name="rngCurrencies">[1]Settings!$A$2:$A$20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1" i="1" l="1"/>
  <c r="Q127" i="1" l="1"/>
  <c r="U131" i="1"/>
  <c r="Q123" i="1"/>
  <c r="Q122" i="1"/>
  <c r="Q121" i="1"/>
  <c r="R120" i="1"/>
  <c r="Q120" i="1"/>
  <c r="S131" i="1" l="1"/>
  <c r="T131" i="1"/>
  <c r="D17" i="3" l="1"/>
  <c r="D16" i="3"/>
  <c r="D15" i="3"/>
  <c r="D14" i="3"/>
  <c r="D13" i="3"/>
  <c r="D12" i="3"/>
  <c r="D10" i="3"/>
  <c r="T114" i="1"/>
  <c r="R114" i="1"/>
  <c r="S114" i="1"/>
  <c r="U114" i="1"/>
  <c r="Q104" i="1"/>
  <c r="Q114" i="1"/>
  <c r="T104" i="1"/>
  <c r="R104" i="1"/>
  <c r="S104" i="1"/>
  <c r="U104" i="1"/>
  <c r="S92" i="1"/>
  <c r="R92" i="1"/>
  <c r="T92" i="1"/>
  <c r="U92" i="1"/>
  <c r="Q92" i="1"/>
  <c r="R84" i="1"/>
  <c r="S84" i="1"/>
  <c r="T84" i="1"/>
  <c r="U84" i="1"/>
  <c r="Q84" i="1"/>
  <c r="R77" i="1"/>
  <c r="S77" i="1"/>
  <c r="T77" i="1"/>
  <c r="U77" i="1"/>
  <c r="Q77" i="1"/>
  <c r="R64" i="1"/>
  <c r="S64" i="1"/>
  <c r="T64" i="1"/>
  <c r="U64" i="1"/>
  <c r="Q64" i="1"/>
  <c r="T44" i="1"/>
  <c r="R44" i="1"/>
  <c r="S44" i="1"/>
  <c r="U44" i="1"/>
  <c r="T24" i="1"/>
  <c r="R24" i="1"/>
  <c r="S24" i="1"/>
  <c r="U24" i="1"/>
  <c r="Q24" i="1"/>
  <c r="U17" i="1"/>
  <c r="T17" i="1"/>
  <c r="S17" i="1"/>
  <c r="Q17" i="1"/>
  <c r="D9" i="3" s="1"/>
  <c r="U113" i="1"/>
  <c r="U112" i="1"/>
  <c r="U111" i="1"/>
  <c r="U110" i="1"/>
  <c r="U103" i="1"/>
  <c r="U102" i="1"/>
  <c r="U101" i="1"/>
  <c r="U100" i="1"/>
  <c r="U99" i="1"/>
  <c r="U98" i="1"/>
  <c r="U91" i="1"/>
  <c r="U90" i="1"/>
  <c r="U83" i="1"/>
  <c r="U76" i="1"/>
  <c r="U75" i="1"/>
  <c r="U74" i="1"/>
  <c r="U73" i="1"/>
  <c r="U72" i="1"/>
  <c r="U71" i="1"/>
  <c r="U70" i="1"/>
  <c r="U63" i="1"/>
  <c r="U62" i="1"/>
  <c r="U61" i="1"/>
  <c r="U60" i="1"/>
  <c r="U59" i="1"/>
  <c r="U58" i="1"/>
  <c r="U57" i="1"/>
  <c r="U56" i="1"/>
  <c r="U55" i="1"/>
  <c r="U54" i="1"/>
  <c r="U53" i="1"/>
  <c r="U52" i="1"/>
  <c r="U51" i="1"/>
  <c r="U50" i="1"/>
  <c r="U43" i="1"/>
  <c r="U42" i="1"/>
  <c r="U41" i="1"/>
  <c r="U40" i="1"/>
  <c r="U39" i="1"/>
  <c r="U38" i="1"/>
  <c r="U37" i="1"/>
  <c r="U36" i="1"/>
  <c r="U35" i="1"/>
  <c r="U34" i="1"/>
  <c r="U33" i="1"/>
  <c r="U32" i="1"/>
  <c r="U31" i="1"/>
  <c r="U30" i="1"/>
  <c r="U23" i="1"/>
  <c r="U7" i="1"/>
  <c r="U8" i="1"/>
  <c r="U9" i="1"/>
  <c r="U10" i="1"/>
  <c r="U11" i="1"/>
  <c r="U12" i="1"/>
  <c r="U13" i="1"/>
  <c r="U14" i="1"/>
  <c r="U15" i="1"/>
  <c r="U16" i="1"/>
  <c r="U6" i="1"/>
  <c r="T122" i="1"/>
  <c r="T121" i="1"/>
  <c r="T120" i="1"/>
  <c r="T113" i="1"/>
  <c r="T112" i="1"/>
  <c r="T111" i="1"/>
  <c r="T110" i="1"/>
  <c r="T103" i="1"/>
  <c r="T102" i="1"/>
  <c r="T101" i="1"/>
  <c r="T100" i="1"/>
  <c r="T99" i="1"/>
  <c r="T98" i="1"/>
  <c r="T91" i="1"/>
  <c r="T90" i="1"/>
  <c r="T83" i="1"/>
  <c r="T76" i="1"/>
  <c r="T75" i="1"/>
  <c r="T74" i="1"/>
  <c r="T73" i="1"/>
  <c r="T72" i="1"/>
  <c r="T71" i="1"/>
  <c r="T70" i="1"/>
  <c r="T63" i="1"/>
  <c r="T62" i="1"/>
  <c r="T61" i="1"/>
  <c r="T60" i="1"/>
  <c r="T59" i="1"/>
  <c r="T58" i="1"/>
  <c r="T57" i="1"/>
  <c r="T56" i="1"/>
  <c r="T55" i="1"/>
  <c r="T54" i="1"/>
  <c r="T53" i="1"/>
  <c r="T52" i="1"/>
  <c r="T51" i="1"/>
  <c r="T50" i="1"/>
  <c r="T43" i="1"/>
  <c r="T42" i="1"/>
  <c r="T41" i="1"/>
  <c r="T40" i="1"/>
  <c r="T39" i="1"/>
  <c r="T38" i="1"/>
  <c r="T37" i="1"/>
  <c r="T36" i="1"/>
  <c r="T35" i="1"/>
  <c r="T34" i="1"/>
  <c r="T33" i="1"/>
  <c r="T32" i="1"/>
  <c r="T31" i="1"/>
  <c r="T30" i="1"/>
  <c r="T23" i="1"/>
  <c r="T7" i="1"/>
  <c r="T8" i="1"/>
  <c r="T9" i="1"/>
  <c r="T10" i="1"/>
  <c r="T11" i="1"/>
  <c r="T12" i="1"/>
  <c r="T13" i="1"/>
  <c r="T14" i="1"/>
  <c r="T15" i="1"/>
  <c r="T16" i="1"/>
  <c r="T6" i="1"/>
  <c r="S122" i="1"/>
  <c r="S121" i="1"/>
  <c r="S120" i="1"/>
  <c r="S123" i="1" s="1"/>
  <c r="D22" i="3" s="1"/>
  <c r="S113" i="1"/>
  <c r="S112" i="1"/>
  <c r="S111" i="1"/>
  <c r="S110" i="1"/>
  <c r="S103" i="1"/>
  <c r="S102" i="1"/>
  <c r="S101" i="1"/>
  <c r="S100" i="1"/>
  <c r="S99" i="1"/>
  <c r="S98" i="1"/>
  <c r="S91" i="1"/>
  <c r="S90" i="1"/>
  <c r="S83" i="1"/>
  <c r="S76" i="1"/>
  <c r="S75" i="1"/>
  <c r="S74" i="1"/>
  <c r="S73" i="1"/>
  <c r="S72" i="1"/>
  <c r="S71" i="1"/>
  <c r="S70" i="1"/>
  <c r="S63" i="1"/>
  <c r="S62" i="1"/>
  <c r="S61" i="1"/>
  <c r="S60" i="1"/>
  <c r="S59" i="1"/>
  <c r="S58" i="1"/>
  <c r="S57" i="1"/>
  <c r="S56" i="1"/>
  <c r="S55" i="1"/>
  <c r="S54" i="1"/>
  <c r="S53" i="1"/>
  <c r="S52" i="1"/>
  <c r="S51" i="1"/>
  <c r="S50" i="1"/>
  <c r="S43" i="1"/>
  <c r="S42" i="1"/>
  <c r="S41" i="1"/>
  <c r="S40" i="1"/>
  <c r="S39" i="1"/>
  <c r="S38" i="1"/>
  <c r="S37" i="1"/>
  <c r="S36" i="1"/>
  <c r="S35" i="1"/>
  <c r="S34" i="1"/>
  <c r="S33" i="1"/>
  <c r="S32" i="1"/>
  <c r="S31" i="1"/>
  <c r="S30" i="1"/>
  <c r="S7" i="1"/>
  <c r="S8" i="1"/>
  <c r="S9" i="1"/>
  <c r="S10" i="1"/>
  <c r="S11" i="1"/>
  <c r="S12" i="1"/>
  <c r="S13" i="1"/>
  <c r="S14" i="1"/>
  <c r="S15" i="1"/>
  <c r="S16" i="1"/>
  <c r="S6" i="1"/>
  <c r="R122" i="1"/>
  <c r="R121" i="1"/>
  <c r="R113" i="1"/>
  <c r="R112" i="1"/>
  <c r="R111" i="1"/>
  <c r="R110" i="1"/>
  <c r="R103" i="1"/>
  <c r="R102" i="1"/>
  <c r="R101" i="1"/>
  <c r="R100" i="1"/>
  <c r="R99" i="1"/>
  <c r="R98" i="1"/>
  <c r="R91" i="1"/>
  <c r="R90" i="1"/>
  <c r="R83" i="1"/>
  <c r="R76" i="1"/>
  <c r="R75" i="1"/>
  <c r="R74" i="1"/>
  <c r="R73" i="1"/>
  <c r="R72" i="1"/>
  <c r="R71" i="1"/>
  <c r="R70" i="1"/>
  <c r="R63" i="1"/>
  <c r="R62" i="1"/>
  <c r="R61" i="1"/>
  <c r="R60" i="1"/>
  <c r="R59" i="1"/>
  <c r="R58" i="1"/>
  <c r="R57" i="1"/>
  <c r="R56" i="1"/>
  <c r="R55" i="1"/>
  <c r="R54" i="1"/>
  <c r="R53" i="1"/>
  <c r="R52" i="1"/>
  <c r="R51" i="1"/>
  <c r="R50" i="1"/>
  <c r="R43" i="1"/>
  <c r="R42" i="1"/>
  <c r="R41" i="1"/>
  <c r="R40" i="1"/>
  <c r="R39" i="1"/>
  <c r="R38" i="1"/>
  <c r="R37" i="1"/>
  <c r="R36" i="1"/>
  <c r="R35" i="1"/>
  <c r="R34" i="1"/>
  <c r="R33" i="1"/>
  <c r="R32" i="1"/>
  <c r="R31" i="1"/>
  <c r="R30" i="1"/>
  <c r="R23" i="1"/>
  <c r="R7" i="1"/>
  <c r="R8" i="1"/>
  <c r="R9" i="1"/>
  <c r="R10" i="1"/>
  <c r="R11" i="1"/>
  <c r="R12" i="1"/>
  <c r="R13" i="1"/>
  <c r="R14" i="1"/>
  <c r="R15" i="1"/>
  <c r="R16" i="1"/>
  <c r="R6" i="1"/>
  <c r="R17" i="1" s="1"/>
  <c r="Q113" i="1"/>
  <c r="Q112" i="1"/>
  <c r="Q111" i="1"/>
  <c r="Q110" i="1"/>
  <c r="Q103" i="1"/>
  <c r="Q102" i="1"/>
  <c r="Q101" i="1"/>
  <c r="Q100" i="1"/>
  <c r="Q99" i="1"/>
  <c r="Q98" i="1"/>
  <c r="Q91" i="1"/>
  <c r="Q90" i="1"/>
  <c r="Q83" i="1"/>
  <c r="Q76" i="1"/>
  <c r="Q75" i="1"/>
  <c r="Q74" i="1"/>
  <c r="Q73" i="1"/>
  <c r="Q72" i="1"/>
  <c r="Q71" i="1"/>
  <c r="Q70" i="1"/>
  <c r="Q63" i="1"/>
  <c r="Q62" i="1"/>
  <c r="Q61" i="1"/>
  <c r="Q60" i="1"/>
  <c r="Q59" i="1"/>
  <c r="Q58" i="1"/>
  <c r="Q57" i="1"/>
  <c r="Q56" i="1"/>
  <c r="Q55" i="1"/>
  <c r="Q54" i="1"/>
  <c r="Q53" i="1"/>
  <c r="Q52" i="1"/>
  <c r="Q51" i="1"/>
  <c r="Q50" i="1"/>
  <c r="Q43" i="1"/>
  <c r="Q42" i="1"/>
  <c r="Q41" i="1"/>
  <c r="Q40" i="1"/>
  <c r="Q39" i="1"/>
  <c r="Q38" i="1"/>
  <c r="Q37" i="1"/>
  <c r="Q36" i="1"/>
  <c r="Q35" i="1"/>
  <c r="Q34" i="1"/>
  <c r="Q33" i="1"/>
  <c r="Q32" i="1"/>
  <c r="Q31" i="1"/>
  <c r="Q30" i="1"/>
  <c r="Q23" i="1"/>
  <c r="Q7" i="1"/>
  <c r="Q8" i="1"/>
  <c r="Q9" i="1"/>
  <c r="Q10" i="1"/>
  <c r="Q11" i="1"/>
  <c r="Q12" i="1"/>
  <c r="Q13" i="1"/>
  <c r="Q14" i="1"/>
  <c r="Q15" i="1"/>
  <c r="Q16" i="1"/>
  <c r="Q6" i="1"/>
  <c r="Q44" i="1" l="1"/>
  <c r="D18" i="3"/>
  <c r="D24" i="3"/>
  <c r="R123" i="1"/>
  <c r="D21" i="3" s="1"/>
  <c r="T123" i="1"/>
  <c r="D23" i="3" s="1"/>
  <c r="D11" i="3" l="1"/>
  <c r="D20" i="3" s="1"/>
  <c r="D26" i="3"/>
  <c r="D6" i="3" l="1"/>
  <c r="D7" i="3"/>
  <c r="S23" i="1"/>
</calcChain>
</file>

<file path=xl/comments1.xml><?xml version="1.0" encoding="utf-8"?>
<comments xmlns="http://schemas.openxmlformats.org/spreadsheetml/2006/main">
  <authors>
    <author>Pachocki Jacek</author>
    <author>Jansen Pieter</author>
    <author>Author</author>
  </authors>
  <commentList>
    <comment ref="V3" authorId="0" shapeId="0">
      <text>
        <r>
          <rPr>
            <sz val="9"/>
            <color indexed="81"/>
            <rFont val="Tahoma"/>
            <family val="2"/>
          </rPr>
          <t xml:space="preserve">If Bidder decides to keep any CLIN at zero costs the reason for it has to be explained in the corresponding Comments field.
</t>
        </r>
      </text>
    </comment>
    <comment ref="V20" authorId="0" shapeId="0">
      <text>
        <r>
          <rPr>
            <sz val="9"/>
            <color indexed="81"/>
            <rFont val="Tahoma"/>
            <family val="2"/>
          </rPr>
          <t xml:space="preserve">If Bidder decides to keep any CLIN at zero costs the reason for it has to be explained in the corresponding Comments field.
</t>
        </r>
      </text>
    </comment>
    <comment ref="V27" authorId="0" shapeId="0">
      <text>
        <r>
          <rPr>
            <sz val="9"/>
            <color indexed="81"/>
            <rFont val="Tahoma"/>
            <family val="2"/>
          </rPr>
          <t xml:space="preserve">If Bidder decides to keep any CLIN at zero costs the reason for it has to be explained in the corresponding Comments field.
</t>
        </r>
      </text>
    </comment>
    <comment ref="V47" authorId="0" shapeId="0">
      <text>
        <r>
          <rPr>
            <sz val="9"/>
            <color indexed="81"/>
            <rFont val="Tahoma"/>
            <family val="2"/>
          </rPr>
          <t xml:space="preserve">If Bidder decides to keep any CLIN at zero costs the reason for it has to be explained in the corresponding Comments field.
</t>
        </r>
      </text>
    </comment>
    <comment ref="V67" authorId="0" shapeId="0">
      <text>
        <r>
          <rPr>
            <sz val="9"/>
            <color indexed="81"/>
            <rFont val="Tahoma"/>
            <family val="2"/>
          </rPr>
          <t xml:space="preserve">If Bidder decides to keep any CLIN at zero costs the reason for it has to be explained in the corresponding Comments field.
</t>
        </r>
      </text>
    </comment>
    <comment ref="V80" authorId="0" shapeId="0">
      <text>
        <r>
          <rPr>
            <sz val="9"/>
            <color indexed="81"/>
            <rFont val="Tahoma"/>
            <family val="2"/>
          </rPr>
          <t xml:space="preserve">If Bidder decides to keep any CLIN at zero costs the reason for it has to be explained in the corresponding Comments field.
</t>
        </r>
      </text>
    </comment>
    <comment ref="V87" authorId="0" shapeId="0">
      <text>
        <r>
          <rPr>
            <sz val="9"/>
            <color indexed="81"/>
            <rFont val="Tahoma"/>
            <family val="2"/>
          </rPr>
          <t xml:space="preserve">If Bidder decides to keep any CLIN at zero costs the reason for it has to be explained in the corresponding Comments field.
</t>
        </r>
      </text>
    </comment>
    <comment ref="V95" authorId="0" shapeId="0">
      <text>
        <r>
          <rPr>
            <sz val="9"/>
            <color indexed="81"/>
            <rFont val="Tahoma"/>
            <family val="2"/>
          </rPr>
          <t xml:space="preserve">If Bidder decides to keep any CLIN at zero costs the reason for it has to be explained in the corresponding Comments field.
</t>
        </r>
      </text>
    </comment>
    <comment ref="V107" authorId="0" shapeId="0">
      <text>
        <r>
          <rPr>
            <sz val="9"/>
            <color indexed="81"/>
            <rFont val="Tahoma"/>
            <family val="2"/>
          </rPr>
          <t xml:space="preserve">If Bidder decides to keep any CLIN at zero costs the reason for it has to be explained in the corresponding Comments field.
</t>
        </r>
      </text>
    </comment>
    <comment ref="G117"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I117"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K117"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M117"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O117"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U117"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V117" authorId="0" shapeId="0">
      <text>
        <r>
          <rPr>
            <sz val="9"/>
            <color indexed="81"/>
            <rFont val="Tahoma"/>
            <family val="2"/>
          </rPr>
          <t xml:space="preserve">If Bidder decides to keep any CLIN at zero costs the reason for it has to be explained in the corresponding Comments field.
</t>
        </r>
      </text>
    </comment>
    <comment ref="O120"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U120"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O121"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U121"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B122" authorId="2" shapeId="0">
      <text>
        <r>
          <rPr>
            <b/>
            <sz val="9"/>
            <color indexed="81"/>
            <rFont val="Tahoma"/>
            <charset val="1"/>
          </rPr>
          <t>Author:</t>
        </r>
        <r>
          <rPr>
            <sz val="9"/>
            <color indexed="81"/>
            <rFont val="Tahoma"/>
            <charset val="1"/>
          </rPr>
          <t xml:space="preserve">
Investigator 8 Examiner (ID G3002092960)
‐Investigator 8 Examiner (ID G3002092961)
‐Investigator 8 Examiner (ID G3002092962)
‐Investigator 8 Examiner (ID G3002092963)
‐Investigator 8 Examiner (ID G3002092964)
‐Investigator 8 Examiner (ID G3002092965)
‐Investigator 8 Examiner (ID G3002092966)
‐Investigator 8 Examiner (ID G3002092967)</t>
        </r>
      </text>
    </comment>
    <comment ref="O122"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U122"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 ref="U123" authorId="1" shapeId="0">
      <text>
        <r>
          <rPr>
            <b/>
            <sz val="9"/>
            <color indexed="81"/>
            <rFont val="Tahoma"/>
            <charset val="1"/>
          </rPr>
          <t>Jansen Pieter:</t>
        </r>
        <r>
          <rPr>
            <sz val="9"/>
            <color indexed="81"/>
            <rFont val="Tahoma"/>
            <charset val="1"/>
          </rPr>
          <t xml:space="preserve">
*Only for CLIN 10, Encase Support, the Basic Period is January 2022-December 2022. Option years are for 2023, 2024 and 2025.
</t>
        </r>
      </text>
    </comment>
  </commentList>
</comments>
</file>

<file path=xl/sharedStrings.xml><?xml version="1.0" encoding="utf-8"?>
<sst xmlns="http://schemas.openxmlformats.org/spreadsheetml/2006/main" count="762" uniqueCount="522">
  <si>
    <t>Quantity</t>
  </si>
  <si>
    <t>Description</t>
  </si>
  <si>
    <t>Tenable Support</t>
  </si>
  <si>
    <t>Delivery Destination</t>
  </si>
  <si>
    <t>Total Firm Fixed Price</t>
  </si>
  <si>
    <t>Total Firm Fixed Price for Option Year 2022</t>
  </si>
  <si>
    <t>Total Firm Fixed Price for Option Year 2023</t>
  </si>
  <si>
    <t>TSC-M</t>
  </si>
  <si>
    <t>e-delivery</t>
  </si>
  <si>
    <t>AGT-OPP</t>
  </si>
  <si>
    <t>EM-SERV-NESM</t>
  </si>
  <si>
    <t>TSC</t>
  </si>
  <si>
    <t>AGT-OPS</t>
  </si>
  <si>
    <t>TSC-LAB</t>
  </si>
  <si>
    <t>SERV-NES</t>
  </si>
  <si>
    <t>TSC-STNDC</t>
  </si>
  <si>
    <t>TSC-STNDC-M </t>
  </si>
  <si>
    <t>TECH-SUP-ADV</t>
  </si>
  <si>
    <t>TECH-SUP-ELITE</t>
  </si>
  <si>
    <t>TOTAL CLIN 1</t>
  </si>
  <si>
    <t>Fidelis Support</t>
  </si>
  <si>
    <t>SUB-1Y-FSS-SW-R1-SE</t>
  </si>
  <si>
    <t>TOTAL CLIN 2</t>
  </si>
  <si>
    <t>RSA Support</t>
  </si>
  <si>
    <t>RSA-0029005</t>
  </si>
  <si>
    <t>SA-NETMON-P-T2-E1</t>
  </si>
  <si>
    <t>SA-NETMON-P-T1-E1</t>
  </si>
  <si>
    <t>SA-HDDAC-46</t>
  </si>
  <si>
    <t>SA-HPDAC-33</t>
  </si>
  <si>
    <t>Europe, US, Canada</t>
  </si>
  <si>
    <t>NW-S6E-CORE-E1</t>
  </si>
  <si>
    <t>SA-S5H-CON-E1</t>
  </si>
  <si>
    <t>SA-S5H-PDEC-E1</t>
  </si>
  <si>
    <t>SA-S5H-PDEC-NL</t>
  </si>
  <si>
    <t>NW-PVHDE96-E1</t>
  </si>
  <si>
    <t>NW-PVHPE78-E1</t>
  </si>
  <si>
    <t>SA-S5H-10GE-F</t>
  </si>
  <si>
    <t>SA-S4H-PDEC-A-E1</t>
  </si>
  <si>
    <t>SA-S4H-CON-A-E1</t>
  </si>
  <si>
    <t>TOTAL CLIN 3</t>
  </si>
  <si>
    <t>Netscout MasterCare Support</t>
  </si>
  <si>
    <t>VP_01451</t>
  </si>
  <si>
    <t>2200NMGM2H0A</t>
  </si>
  <si>
    <t>V16.8C-F-AS</t>
  </si>
  <si>
    <t>VF_01309</t>
  </si>
  <si>
    <t>4200NMGA2J0A</t>
  </si>
  <si>
    <t>4200NMHM4HGC</t>
  </si>
  <si>
    <t>2204NA0L0000</t>
  </si>
  <si>
    <t>2200NMGM2G0A</t>
  </si>
  <si>
    <t>2200NMGM2000</t>
  </si>
  <si>
    <t>4204NA000000</t>
  </si>
  <si>
    <t>VF_01155</t>
  </si>
  <si>
    <t>6000NBAFA100</t>
  </si>
  <si>
    <t>VF_01274</t>
  </si>
  <si>
    <t>2200NMGM2JBC</t>
  </si>
  <si>
    <t>TOTAL CLIN 4</t>
  </si>
  <si>
    <t>Veritas NetBackup Support</t>
  </si>
  <si>
    <t>NETBACKUP CLIENT APPLICATION AND DB PACK WLS 1 SERVER HARDWARE TIER 2 ONPREMISE STANDARD PERPETUAL LICENSE</t>
  </si>
  <si>
    <t>NETBACKUP ENT CLIENT WLS 1 SERVER HARDWARE TIER 2 ONPREMISE STANDARD PERPETUAL LICENSE</t>
  </si>
  <si>
    <t>NETBACKUP ENT SERVER WLS 1 SERVER HARDWARE TIER 1 ONPREMISE STANDARD PERPETUAL LICENSE</t>
  </si>
  <si>
    <t>NETBACKUP ENT SERVER WLS 1 SERVER HARDWARE TIER 2 ONPREMISE STANDARD PERPETUAL LICENSE</t>
  </si>
  <si>
    <t>NETBACKUP OPT LIBRARY BASED TAPE DRIVE XPLAT 1 DRIVE ONPREMISE STANDARD PERPETUAL LICENSE</t>
  </si>
  <si>
    <t>NETBACKUP OPT SHARED STORAGE OPT XPLAT 1 DRIVE ONPREMISE STANDARD PERPETUAL LICENSE</t>
  </si>
  <si>
    <t>NETBACKUP STD CLIENT XPLAT 1 SERVER ONPREMISE STANDARD PERPETUAL LICENSE</t>
  </si>
  <si>
    <t>TOTAL CLIN 5</t>
  </si>
  <si>
    <t>RedHat Support</t>
  </si>
  <si>
    <t>RH00009</t>
  </si>
  <si>
    <t>TOTAL CLIN 6</t>
  </si>
  <si>
    <t>Arcsight Support</t>
  </si>
  <si>
    <t xml:space="preserve">TG586BA24X7 </t>
  </si>
  <si>
    <t>M4E23AAE24X7</t>
  </si>
  <si>
    <t>TOTAL CLIN 7</t>
  </si>
  <si>
    <t>Juniper Support</t>
  </si>
  <si>
    <t>SVC-ND-SRX550</t>
  </si>
  <si>
    <t>SVC-ND-SRX3-SPC</t>
  </si>
  <si>
    <t>SVC-ND-SRX3-NPC</t>
  </si>
  <si>
    <t>SVC-ND-SRX3400</t>
  </si>
  <si>
    <t>SVC-COR-JS-STD-100</t>
  </si>
  <si>
    <t>SVC-COR-SRX650</t>
  </si>
  <si>
    <t>TOTAL CLIN 8</t>
  </si>
  <si>
    <t>Estimated Quantity</t>
  </si>
  <si>
    <t>Total Firm Fixed Price for Option Year 2024</t>
  </si>
  <si>
    <t>Total Firm Fixed Price for Option Year 2025</t>
  </si>
  <si>
    <t>Basic Period Total Firm Fixed Price 
*(January 2021-December 2021)</t>
  </si>
  <si>
    <t>Total Firm Fixed Price for Option Year 1
(January 2022-December 2022)</t>
  </si>
  <si>
    <t>Total Firm Fixed Price for Option Year 2
(January 2023-December 2023)</t>
  </si>
  <si>
    <t>Total Firm Fixed Price for Option Year 3
(January 2024-December 2024)</t>
  </si>
  <si>
    <t>Total Firm Fixed Price for Option Year 4
(January 2025-December 2025)</t>
  </si>
  <si>
    <t>Firemon Support</t>
  </si>
  <si>
    <t>SIL-SPFM-ASM</t>
  </si>
  <si>
    <t>SIL-SPFM-SMM</t>
  </si>
  <si>
    <t>SPFM-SMLO</t>
  </si>
  <si>
    <t>SPFM-SMLO-HA</t>
  </si>
  <si>
    <t>TOTAL CLIN 9</t>
  </si>
  <si>
    <t>Unit Price for Basic Period (January 2021-December 2021)</t>
  </si>
  <si>
    <t>Unit Price for  Option Year 1 (January 2022-December 2022)</t>
  </si>
  <si>
    <t>Unit Price for  Option Year 2 (January 2023-December 2023)</t>
  </si>
  <si>
    <t>Unit Price for  Option Year 3 (January 2024-December 2024)</t>
  </si>
  <si>
    <t>Unit Price for  Option Year 1 (January 2025-December 2025)</t>
  </si>
  <si>
    <t>Unit Price for  Option Year 4 (January 2025-December 2025)</t>
  </si>
  <si>
    <t>Encase Support</t>
  </si>
  <si>
    <t>EnCase Endpoint Investigator Uncapped Component
License Maintenance, including Guidance Prime Protect</t>
  </si>
  <si>
    <t>Endpoint Investigator NAS (Examiner/SAFE) Electronic
Key Maintenance (ID X100008116004) (ID X100008120411)</t>
  </si>
  <si>
    <t>Endpoint Investigator 8 Examiner Codemeter Security Key
Maintenance</t>
  </si>
  <si>
    <t>B-1.1</t>
  </si>
  <si>
    <t>Currency</t>
  </si>
  <si>
    <t>CLIN B</t>
  </si>
  <si>
    <t>CLIN OP-1</t>
  </si>
  <si>
    <t>CLIN OP-2</t>
  </si>
  <si>
    <t>CLIN OP-3</t>
  </si>
  <si>
    <t>CLIN OP-4</t>
  </si>
  <si>
    <t>B-1.2</t>
  </si>
  <si>
    <t>B-1.3</t>
  </si>
  <si>
    <t>B-1.4</t>
  </si>
  <si>
    <t>B-1.5</t>
  </si>
  <si>
    <t>B-1.6</t>
  </si>
  <si>
    <t>B-1.7</t>
  </si>
  <si>
    <t>B-1.8</t>
  </si>
  <si>
    <t>B-1.9</t>
  </si>
  <si>
    <t>B-1.10</t>
  </si>
  <si>
    <t>B-1.11</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</si>
  <si>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</si>
  <si>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</si>
  <si>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</si>
  <si>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</si>
  <si>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</si>
  <si>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</si>
  <si>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</si>
  <si>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</si>
  <si>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</si>
  <si>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</si>
  <si>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</si>
  <si>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</si>
  <si>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</si>
  <si>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</si>
  <si>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</si>
  <si>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</si>
  <si>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</si>
  <si>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</si>
  <si>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</si>
  <si>
    <t>OP-2-1.1</t>
  </si>
  <si>
    <t>OP-1-1.1</t>
  </si>
  <si>
    <t>OP-1-1.2</t>
  </si>
  <si>
    <t>OP-1-1.3</t>
  </si>
  <si>
    <t>OP-1-1.4</t>
  </si>
  <si>
    <t>OP-1-1.5</t>
  </si>
  <si>
    <t>OP-1-1.6</t>
  </si>
  <si>
    <t>OP-1-1.7</t>
  </si>
  <si>
    <t>OP-1-1.8</t>
  </si>
  <si>
    <t>OP-1-1.9</t>
  </si>
  <si>
    <t>OP-1-1.10</t>
  </si>
  <si>
    <t>OP-1-1.11</t>
  </si>
  <si>
    <t>OP-2-1.2</t>
  </si>
  <si>
    <t>OP-2-1.3</t>
  </si>
  <si>
    <t>OP-2-1.4</t>
  </si>
  <si>
    <t>OP-2-1.5</t>
  </si>
  <si>
    <t>OP-2-1.6</t>
  </si>
  <si>
    <t>OP-2-1.7</t>
  </si>
  <si>
    <t>OP-2-1.8</t>
  </si>
  <si>
    <t>OP-2-1.9</t>
  </si>
  <si>
    <t>OP-2-1.10</t>
  </si>
  <si>
    <t>OP-2-1.11</t>
  </si>
  <si>
    <t>OP-3-1.1</t>
  </si>
  <si>
    <t>OP-3-1.2</t>
  </si>
  <si>
    <t>OP-3-1.3</t>
  </si>
  <si>
    <t>OP-3-1.4</t>
  </si>
  <si>
    <t>OP-3-1.5</t>
  </si>
  <si>
    <t>OP-3-1.6</t>
  </si>
  <si>
    <t>OP-3-1.7</t>
  </si>
  <si>
    <t>OP-3-1.8</t>
  </si>
  <si>
    <t>OP-3-1.9</t>
  </si>
  <si>
    <t>OP-3-1.10</t>
  </si>
  <si>
    <t>OP-3-1.11</t>
  </si>
  <si>
    <t>OP-4-1.1</t>
  </si>
  <si>
    <t>OP-4-1.2</t>
  </si>
  <si>
    <t>OP-4-1.3</t>
  </si>
  <si>
    <t>OP-4-1.4</t>
  </si>
  <si>
    <t>OP-4-1.5</t>
  </si>
  <si>
    <t>OP-4-1.6</t>
  </si>
  <si>
    <t>OP-4-1.7</t>
  </si>
  <si>
    <t>OP-4-1.8</t>
  </si>
  <si>
    <t>OP-4-1.9</t>
  </si>
  <si>
    <t>OP-4-1.10</t>
  </si>
  <si>
    <t>OP-4-1.11</t>
  </si>
  <si>
    <t>B-2.1</t>
  </si>
  <si>
    <t>OP-1-2.1</t>
  </si>
  <si>
    <t>OP-2-2.1</t>
  </si>
  <si>
    <t>OP-3-2.1</t>
  </si>
  <si>
    <t>OP-4-2.1</t>
  </si>
  <si>
    <t>B-3.1</t>
  </si>
  <si>
    <t>B-3.2</t>
  </si>
  <si>
    <t>B-3.3</t>
  </si>
  <si>
    <t>B-3.4</t>
  </si>
  <si>
    <t>B-3.5</t>
  </si>
  <si>
    <t>B-3.6</t>
  </si>
  <si>
    <t>B-3.7</t>
  </si>
  <si>
    <t>B-3.8</t>
  </si>
  <si>
    <t>B-3.9</t>
  </si>
  <si>
    <t>B-3.10</t>
  </si>
  <si>
    <t>B-3.11</t>
  </si>
  <si>
    <t>B-3.12</t>
  </si>
  <si>
    <t>B-3.13</t>
  </si>
  <si>
    <t>B-3.14</t>
  </si>
  <si>
    <t>OP-1-3.1</t>
  </si>
  <si>
    <t>OP-2-3.2</t>
  </si>
  <si>
    <t>OP-3-3.3</t>
  </si>
  <si>
    <t>OP-4-3.4</t>
  </si>
  <si>
    <t>OP-1-3.2</t>
  </si>
  <si>
    <t>OP-1-3.3</t>
  </si>
  <si>
    <t>OP-1-3.4</t>
  </si>
  <si>
    <t>OP-1-3.5</t>
  </si>
  <si>
    <t>OP-1-3.6</t>
  </si>
  <si>
    <t>OP-1-3.7</t>
  </si>
  <si>
    <t>OP-1-3.8</t>
  </si>
  <si>
    <t>OP-1-3.9</t>
  </si>
  <si>
    <t>OP-1-3.10</t>
  </si>
  <si>
    <t>OP-1-3.11</t>
  </si>
  <si>
    <t>OP-1-3.12</t>
  </si>
  <si>
    <t>OP-1-3.13</t>
  </si>
  <si>
    <t>OP-1-3.14</t>
  </si>
  <si>
    <t>OP-2-3.1</t>
  </si>
  <si>
    <t>OP-2-3.3</t>
  </si>
  <si>
    <t>OP-2-3.4</t>
  </si>
  <si>
    <t>OP-2-3.5</t>
  </si>
  <si>
    <t>OP-2-3.6</t>
  </si>
  <si>
    <t>OP-2-3.7</t>
  </si>
  <si>
    <t>OP-2-3.8</t>
  </si>
  <si>
    <t>OP-2-3.9</t>
  </si>
  <si>
    <t>OP-2-3.10</t>
  </si>
  <si>
    <t>OP-2-3.11</t>
  </si>
  <si>
    <t>OP-2-3.12</t>
  </si>
  <si>
    <t>OP-2-3.13</t>
  </si>
  <si>
    <t>OP-2-3.14</t>
  </si>
  <si>
    <t>OP-3-3.1</t>
  </si>
  <si>
    <t>OP-3-3.2</t>
  </si>
  <si>
    <t>OP-3-3.4</t>
  </si>
  <si>
    <t>OP-3-3.5</t>
  </si>
  <si>
    <t>OP-3-3.6</t>
  </si>
  <si>
    <t>OP-3-3.7</t>
  </si>
  <si>
    <t>OP-3-3.8</t>
  </si>
  <si>
    <t>OP-3-3.9</t>
  </si>
  <si>
    <t>OP-3-3.10</t>
  </si>
  <si>
    <t>OP-3-3.11</t>
  </si>
  <si>
    <t>OP-3-3.12</t>
  </si>
  <si>
    <t>OP-3-3.13</t>
  </si>
  <si>
    <t>OP-3-3.14</t>
  </si>
  <si>
    <t>OP-4-3.1</t>
  </si>
  <si>
    <t>OP-4-3.2</t>
  </si>
  <si>
    <t>OP-4-3.3</t>
  </si>
  <si>
    <t>OP-4-3.5</t>
  </si>
  <si>
    <t>OP-4-3.6</t>
  </si>
  <si>
    <t>OP-4-3.7</t>
  </si>
  <si>
    <t>OP-4-3.8</t>
  </si>
  <si>
    <t>OP-4-3.9</t>
  </si>
  <si>
    <t>OP-4-3.10</t>
  </si>
  <si>
    <t>OP-4-3.11</t>
  </si>
  <si>
    <t>OP-4-3.12</t>
  </si>
  <si>
    <t>OP-4-3.13</t>
  </si>
  <si>
    <t>OP-4-3.14</t>
  </si>
  <si>
    <t>B-4.1</t>
  </si>
  <si>
    <t>B-4.2</t>
  </si>
  <si>
    <t>B-4.3</t>
  </si>
  <si>
    <t>B-4.4</t>
  </si>
  <si>
    <t>B-4.5</t>
  </si>
  <si>
    <t>B-4.6</t>
  </si>
  <si>
    <t>B-4.7</t>
  </si>
  <si>
    <t>B-4.8</t>
  </si>
  <si>
    <t>B-4.9</t>
  </si>
  <si>
    <t>B-4.10</t>
  </si>
  <si>
    <t>B-4.11</t>
  </si>
  <si>
    <t>B-4.12</t>
  </si>
  <si>
    <t>B-4.13</t>
  </si>
  <si>
    <t>B-4.14</t>
  </si>
  <si>
    <t>B-5.1</t>
  </si>
  <si>
    <t>B-5.2</t>
  </si>
  <si>
    <t>B-5.3</t>
  </si>
  <si>
    <t>B-5.4</t>
  </si>
  <si>
    <t>B-5.5</t>
  </si>
  <si>
    <t>B-5.6</t>
  </si>
  <si>
    <t>B-5.7</t>
  </si>
  <si>
    <t>B-6.1</t>
  </si>
  <si>
    <t>B-7.1</t>
  </si>
  <si>
    <t>B-7.2</t>
  </si>
  <si>
    <t>B-8.1</t>
  </si>
  <si>
    <t>B-8.2</t>
  </si>
  <si>
    <t>B-8.3</t>
  </si>
  <si>
    <t>B-8.4</t>
  </si>
  <si>
    <t>B-8.5</t>
  </si>
  <si>
    <t>B-8.6</t>
  </si>
  <si>
    <t>B-9.1</t>
  </si>
  <si>
    <t>B-9.2</t>
  </si>
  <si>
    <t>B-9.3</t>
  </si>
  <si>
    <t>B-9.4</t>
  </si>
  <si>
    <t>B-10.1</t>
  </si>
  <si>
    <t>B-10.2</t>
  </si>
  <si>
    <t>B-10.3</t>
  </si>
  <si>
    <t>OP-1-4.1</t>
  </si>
  <si>
    <t>OP-2-4.2</t>
  </si>
  <si>
    <t>OP-3-4.3</t>
  </si>
  <si>
    <t>OP-4-4.4</t>
  </si>
  <si>
    <t>OP-1-4.2</t>
  </si>
  <si>
    <t>OP-1-4.3</t>
  </si>
  <si>
    <t>OP-1-4.4</t>
  </si>
  <si>
    <t>OP-1-4.5</t>
  </si>
  <si>
    <t>OP-1-4.6</t>
  </si>
  <si>
    <t>OP-1-4.7</t>
  </si>
  <si>
    <t>OP-1-4.8</t>
  </si>
  <si>
    <t>OP-1-4.9</t>
  </si>
  <si>
    <t>OP-1-4.10</t>
  </si>
  <si>
    <t>OP-1-4.11</t>
  </si>
  <si>
    <t>OP-1-4.12</t>
  </si>
  <si>
    <t>OP-1-4.13</t>
  </si>
  <si>
    <t>OP-1-4.14</t>
  </si>
  <si>
    <t>OP-1-5.1</t>
  </si>
  <si>
    <t>OP-2-5.2</t>
  </si>
  <si>
    <t>OP-3-5.3</t>
  </si>
  <si>
    <t>OP-4-5.4</t>
  </si>
  <si>
    <t>OP-1-5.2</t>
  </si>
  <si>
    <t>OP-1-5.3</t>
  </si>
  <si>
    <t>OP-1-5.4</t>
  </si>
  <si>
    <t>OP-1-5.5</t>
  </si>
  <si>
    <t>OP-1-5.6</t>
  </si>
  <si>
    <t>OP-1-5.7</t>
  </si>
  <si>
    <t>OP-1-6.1</t>
  </si>
  <si>
    <t>OP-1-7.1</t>
  </si>
  <si>
    <t>OP-1-7.2</t>
  </si>
  <si>
    <t>OP-1-8.1</t>
  </si>
  <si>
    <t>OP-2-8.2</t>
  </si>
  <si>
    <t>OP-3-8.3</t>
  </si>
  <si>
    <t>OP-4-8.4</t>
  </si>
  <si>
    <t>OP-1-8.2</t>
  </si>
  <si>
    <t>OP-1-8.3</t>
  </si>
  <si>
    <t>OP-1-8.4</t>
  </si>
  <si>
    <t>OP-1-8.5</t>
  </si>
  <si>
    <t>OP-1-8.6</t>
  </si>
  <si>
    <t>OP-1-9.1</t>
  </si>
  <si>
    <t>OP-2-9.2</t>
  </si>
  <si>
    <t>OP-3-9.3</t>
  </si>
  <si>
    <t>OP-4-9.4</t>
  </si>
  <si>
    <t>OP-1-9.2</t>
  </si>
  <si>
    <t>OP-1-9.3</t>
  </si>
  <si>
    <t>OP-1-9.4</t>
  </si>
  <si>
    <t>OP-1-10.1</t>
  </si>
  <si>
    <t>OP-1-10.2</t>
  </si>
  <si>
    <t>OP-1-10.3</t>
  </si>
  <si>
    <t>OP-2-4.1</t>
  </si>
  <si>
    <t>OP-2-4.3</t>
  </si>
  <si>
    <t>OP-2-4.4</t>
  </si>
  <si>
    <t>OP-2-4.5</t>
  </si>
  <si>
    <t>OP-2-4.6</t>
  </si>
  <si>
    <t>OP-2-4.7</t>
  </si>
  <si>
    <t>OP-2-4.8</t>
  </si>
  <si>
    <t>OP-2-4.9</t>
  </si>
  <si>
    <t>OP-2-4.10</t>
  </si>
  <si>
    <t>OP-2-4.11</t>
  </si>
  <si>
    <t>OP-2-4.12</t>
  </si>
  <si>
    <t>OP-2-4.13</t>
  </si>
  <si>
    <t>OP-2-4.14</t>
  </si>
  <si>
    <t>OP-2-5.1</t>
  </si>
  <si>
    <t>OP-2-5.3</t>
  </si>
  <si>
    <t>OP-2-5.4</t>
  </si>
  <si>
    <t>OP-2-5.5</t>
  </si>
  <si>
    <t>OP-2-5.6</t>
  </si>
  <si>
    <t>OP-2-5.7</t>
  </si>
  <si>
    <t>OP-2-6.1</t>
  </si>
  <si>
    <t>OP-2-7.1</t>
  </si>
  <si>
    <t>OP-2-7.2</t>
  </si>
  <si>
    <t>OP-2-8.1</t>
  </si>
  <si>
    <t>OP-2-8.3</t>
  </si>
  <si>
    <t>OP-2-8.4</t>
  </si>
  <si>
    <t>OP-2-8.5</t>
  </si>
  <si>
    <t>OP-2-8.6</t>
  </si>
  <si>
    <t>OP-2-9.1</t>
  </si>
  <si>
    <t>OP-2-9.3</t>
  </si>
  <si>
    <t>OP-2-9.4</t>
  </si>
  <si>
    <t>OP-2-10.1</t>
  </si>
  <si>
    <t>OP-2-10.2</t>
  </si>
  <si>
    <t>OP-2-10.3</t>
  </si>
  <si>
    <t>OP-3-4.1</t>
  </si>
  <si>
    <t>OP-3-4.2</t>
  </si>
  <si>
    <t>OP-3-4.4</t>
  </si>
  <si>
    <t>OP-3-4.5</t>
  </si>
  <si>
    <t>OP-3-4.6</t>
  </si>
  <si>
    <t>OP-3-4.7</t>
  </si>
  <si>
    <t>OP-3-4.8</t>
  </si>
  <si>
    <t>OP-3-4.9</t>
  </si>
  <si>
    <t>OP-3-4.10</t>
  </si>
  <si>
    <t>OP-3-4.11</t>
  </si>
  <si>
    <t>OP-3-4.12</t>
  </si>
  <si>
    <t>OP-3-4.13</t>
  </si>
  <si>
    <t>OP-3-4.14</t>
  </si>
  <si>
    <t>OP-3-5.1</t>
  </si>
  <si>
    <t>OP-3-5.2</t>
  </si>
  <si>
    <t>OP-3-5.4</t>
  </si>
  <si>
    <t>OP-3-5.5</t>
  </si>
  <si>
    <t>OP-3-5.6</t>
  </si>
  <si>
    <t>OP-3-5.7</t>
  </si>
  <si>
    <t>OP-3-6.1</t>
  </si>
  <si>
    <t>OP-3-7.1</t>
  </si>
  <si>
    <t>OP-3-7.2</t>
  </si>
  <si>
    <t>OP-3-8.1</t>
  </si>
  <si>
    <t>OP-3-8.2</t>
  </si>
  <si>
    <t>OP-3-8.4</t>
  </si>
  <si>
    <t>OP-3-8.5</t>
  </si>
  <si>
    <t>OP-3-8.6</t>
  </si>
  <si>
    <t>OP-3-9.1</t>
  </si>
  <si>
    <t>OP-3-9.2</t>
  </si>
  <si>
    <t>OP-3-9.4</t>
  </si>
  <si>
    <t>OP-3-10.1</t>
  </si>
  <si>
    <t>OP-3-10.2</t>
  </si>
  <si>
    <t>OP-3-10.3</t>
  </si>
  <si>
    <t>OP-4-4.1</t>
  </si>
  <si>
    <t>OP-4-4.2</t>
  </si>
  <si>
    <t>OP-4-4.3</t>
  </si>
  <si>
    <t>OP-4-4.5</t>
  </si>
  <si>
    <t>OP-4-4.6</t>
  </si>
  <si>
    <t>OP-4-4.7</t>
  </si>
  <si>
    <t>OP-4-4.8</t>
  </si>
  <si>
    <t>OP-4-4.9</t>
  </si>
  <si>
    <t>OP-4-4.10</t>
  </si>
  <si>
    <t>OP-4-4.11</t>
  </si>
  <si>
    <t>OP-4-4.12</t>
  </si>
  <si>
    <t>OP-4-4.13</t>
  </si>
  <si>
    <t>OP-4-4.14</t>
  </si>
  <si>
    <t>OP-4-5.1</t>
  </si>
  <si>
    <t>OP-4-5.2</t>
  </si>
  <si>
    <t>OP-4-5.3</t>
  </si>
  <si>
    <t>OP-4-5.5</t>
  </si>
  <si>
    <t>OP-4-5.6</t>
  </si>
  <si>
    <t>OP-4-5.7</t>
  </si>
  <si>
    <t>OP-4-6.1</t>
  </si>
  <si>
    <t>OP-4-7.1</t>
  </si>
  <si>
    <t>OP-4-7.2</t>
  </si>
  <si>
    <t>OP-4-8.1</t>
  </si>
  <si>
    <t>OP-4-8.2</t>
  </si>
  <si>
    <t>OP-4-8.3</t>
  </si>
  <si>
    <t>OP-4-8.5</t>
  </si>
  <si>
    <t>OP-4-8.6</t>
  </si>
  <si>
    <t>OP-4-9.1</t>
  </si>
  <si>
    <t>OP-4-9.2</t>
  </si>
  <si>
    <t>OP-4-9.3</t>
  </si>
  <si>
    <t>OP-4-10.1</t>
  </si>
  <si>
    <t>OP-4-10.2</t>
  </si>
  <si>
    <t>OP-4-10.3</t>
  </si>
  <si>
    <t>For multiple currencies, duplicate the "Firm Fixed Price" column for each currency</t>
  </si>
  <si>
    <t xml:space="preserve">CLIN Number </t>
  </si>
  <si>
    <t>CLIN DESCRIPTION</t>
  </si>
  <si>
    <t>Firm Fixed Price</t>
  </si>
  <si>
    <t xml:space="preserve">Declare Currency =&gt; </t>
  </si>
  <si>
    <t>Grand Total Firm fixed Price - Base Contract</t>
  </si>
  <si>
    <t>Grand Total Firm fixed Price - Base Contract + Evaluated Options</t>
  </si>
  <si>
    <t>CLIN 1</t>
  </si>
  <si>
    <t>CLIN 2</t>
  </si>
  <si>
    <t>CLIN 3</t>
  </si>
  <si>
    <t>Total Firm Fixed Price Base Contract</t>
  </si>
  <si>
    <t>CLIN 4</t>
  </si>
  <si>
    <t>CLIN 5</t>
  </si>
  <si>
    <t>Total Firm Fixed Price Evaluated Options</t>
  </si>
  <si>
    <t>CLIN 6</t>
  </si>
  <si>
    <t>CLIN 7</t>
  </si>
  <si>
    <t>Bidding Sheets Instructions</t>
  </si>
  <si>
    <t>INTRODUCTION &amp; IMPORTANT NOTES</t>
  </si>
  <si>
    <t>DETAILED TABs</t>
  </si>
  <si>
    <t>DESCRIPTION</t>
  </si>
  <si>
    <t>RATES</t>
  </si>
  <si>
    <r>
      <rPr>
        <b/>
        <sz val="10"/>
        <rFont val="Arial"/>
        <family val="2"/>
      </rPr>
      <t>Note: any information found within GREEN boxes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t>
    </r>
    <r>
      <rPr>
        <b/>
        <sz val="12"/>
        <rFont val="Arial"/>
        <family val="2"/>
      </rPr>
      <t xml:space="preserve"> MULTIPLE CURRENCIES</t>
    </r>
    <r>
      <rPr>
        <b/>
        <sz val="10"/>
        <rFont val="Arial"/>
        <family val="2"/>
      </rPr>
      <t xml:space="preserve"> should follow the following instructions:</t>
    </r>
    <r>
      <rPr>
        <sz val="10"/>
        <rFont val="Arial"/>
        <family val="2"/>
      </rPr>
      <t xml:space="preserve"> 
- For the "Offer Summary" tab bidders must add "Firm Fixed Price" column to the right of the current table for each additional currency.
- For the "CLIN Summary" tab, Bidders have 2 options: A) Two columns "Unit Price" and "Total Firm Fixed Price" may be added to the right of the current table for each additional currency of the bid; B) Bidders may duplicate the CLIN Summary tab for each currency bid.
- For the Detailed tabs Bidders have 2 options: A) Provide all the detailed data for all currencies in the table provided, selecting the individual currencies from the dropdown lists and summing only common currencies together in CLIN Summary/Offer Summary Sheets B) Duplicate the CLIN Summary tab for each currency bid.
</t>
    </r>
  </si>
  <si>
    <t>CLIN 8</t>
  </si>
  <si>
    <t>CLIN 9</t>
  </si>
  <si>
    <t>CLIN 10</t>
  </si>
  <si>
    <t>CLIN B-1   Tenable Support</t>
  </si>
  <si>
    <t>CLIN B-2   Fidelis Support</t>
  </si>
  <si>
    <t>CLIN B-3   RSA Support</t>
  </si>
  <si>
    <t>CLIN B-4   Netscout MasterCare Support</t>
  </si>
  <si>
    <t>CLIN B-5   Veritas NetBackup Support</t>
  </si>
  <si>
    <t>CLIN B-6   RedHat Support</t>
  </si>
  <si>
    <t>CLIN B-7   Arcsight Support</t>
  </si>
  <si>
    <t>CLIN B-8   Juniper Support</t>
  </si>
  <si>
    <t>CLIN B-9   Firemon Support</t>
  </si>
  <si>
    <t>CLIN B-10   Encase Support</t>
  </si>
  <si>
    <t>CLIN OP-1 (Year 2022)</t>
  </si>
  <si>
    <t>CLIN OP-2 (Year 2023)</t>
  </si>
  <si>
    <t>CLIN OP-3 (Year 2024)</t>
  </si>
  <si>
    <t>CLIN OP-4 (Year 2025)</t>
  </si>
  <si>
    <t>TOTAL CLIN 10</t>
  </si>
  <si>
    <t>OPTION- YEAR 1</t>
  </si>
  <si>
    <t>OPTION- YEAR 2</t>
  </si>
  <si>
    <t>OPTION- YEAR 3</t>
  </si>
  <si>
    <t>OPTION- YEAR 4</t>
  </si>
  <si>
    <t>As discussed previously in these instructions, the detailed indirect rate calculations are not required to be included in the bidding sheets, although the bidders may chose to do so. However, ALL bidders are required to state the G&amp;A/OH/Material handling, profit and any other indirect rates that they have applied to the bid.</t>
  </si>
  <si>
    <t>Grand Total Evaluated Options</t>
  </si>
  <si>
    <t>Optional Comments
 (Mandatory for zero costs lines)</t>
  </si>
  <si>
    <t>Enter the name of the Rate here (G&amp;A, Overhead, etc.)</t>
  </si>
  <si>
    <t>Enter the rate percentage</t>
  </si>
  <si>
    <t xml:space="preserve">EXAMPLE ONLY: </t>
  </si>
  <si>
    <t>Rate Name</t>
  </si>
  <si>
    <t>Rate description*</t>
  </si>
  <si>
    <t>Percentage</t>
  </si>
  <si>
    <t>Name of Rate</t>
  </si>
  <si>
    <t>Rate description</t>
  </si>
  <si>
    <t>[Insert Rate Name]</t>
  </si>
  <si>
    <t>Fringe</t>
  </si>
  <si>
    <t>Overhead</t>
  </si>
  <si>
    <t>G&amp;A</t>
  </si>
  <si>
    <t>ABC rate (company specific)</t>
  </si>
  <si>
    <t>x%</t>
  </si>
  <si>
    <t>*Note: rate description only needed if this is a rate not included in the list below:</t>
  </si>
  <si>
    <t>General &amp; Administrative</t>
  </si>
  <si>
    <t>Material Handling</t>
  </si>
  <si>
    <t>Profit- Labour</t>
  </si>
  <si>
    <t>Profit- Material</t>
  </si>
  <si>
    <t xml:space="preserve"> for non-standard rate categories</t>
  </si>
  <si>
    <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following tabs:
- </t>
    </r>
    <r>
      <rPr>
        <b/>
        <sz val="10"/>
        <color rgb="FF0070C0"/>
        <rFont val="Arial"/>
        <family val="2"/>
      </rPr>
      <t>"Offer Summary"</t>
    </r>
    <r>
      <rPr>
        <sz val="10"/>
        <rFont val="Arial"/>
        <family val="2"/>
      </rPr>
      <t xml:space="preserve">,
- </t>
    </r>
    <r>
      <rPr>
        <b/>
        <sz val="10"/>
        <color rgb="FF0070C0"/>
        <rFont val="Arial"/>
        <family val="2"/>
      </rPr>
      <t>"CLIN Summary" and,</t>
    </r>
    <r>
      <rPr>
        <b/>
        <sz val="10"/>
        <color theme="4" tint="-0.249977111117893"/>
        <rFont val="Arial"/>
        <family val="2"/>
      </rPr>
      <t xml:space="preserve">
- "Rates"</t>
    </r>
    <r>
      <rPr>
        <sz val="10"/>
        <rFont val="Arial"/>
        <family val="2"/>
      </rPr>
      <t xml:space="preserve">.
</t>
    </r>
    <r>
      <rPr>
        <b/>
        <sz val="10"/>
        <rFont val="Arial"/>
        <family val="2"/>
      </rPr>
      <t xml:space="preserve">Note that input cells  in the "Offer Summary" and the "CLIN Summary" tabs are colour coded </t>
    </r>
    <r>
      <rPr>
        <b/>
        <sz val="18"/>
        <color rgb="FFFFFF00"/>
        <rFont val="Arial"/>
        <family val="2"/>
      </rPr>
      <t>YELLOW</t>
    </r>
    <r>
      <rPr>
        <b/>
        <sz val="12"/>
        <rFont val="Arial"/>
        <family val="2"/>
      </rPr>
      <t>.</t>
    </r>
    <r>
      <rPr>
        <sz val="10"/>
        <rFont val="Arial"/>
        <family val="2"/>
      </rPr>
      <t xml:space="preserve">
A list of the direct and indirect rates like G&amp;A, Overhead, material handling, profit and more, applied in the bid must also be provided in the "Rates" tab, although they do not need to be linked to any calculations. The list of these rates will be requested in pre-contract award from the winning bidder.</t>
    </r>
  </si>
  <si>
    <t>Unit Price for Basic Period (January 2022-December 2022)</t>
  </si>
  <si>
    <t>Unit Price for  Option Year 1 (January 2023-December 2023)</t>
  </si>
  <si>
    <t>Unit Price for  Option Year 2 (January 2024-December 2024)</t>
  </si>
  <si>
    <t>Unit Price for  Option Year 3 (January 2025-December 2025)</t>
  </si>
  <si>
    <t>Irreleavnt given different schedule. See comment box.</t>
  </si>
  <si>
    <t>Irrelevant given different schedule. See comment box.</t>
  </si>
  <si>
    <t>Basic Period Total Firm Fixed Price 
*(January 2022-December 2022)</t>
  </si>
  <si>
    <t>Total Firm Fixed Price for Option Year 1
(January 2023-December 2023)</t>
  </si>
  <si>
    <t>Total Firm Fixed Price for Option Year 2
(January 2024-December 2024)</t>
  </si>
  <si>
    <t>Total Firm Fixed Price for Option Year 3
(January 2025-December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</si>
</sst>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_(* \(#,##0\);_(* &quot;-&quot;??_);_(@_)"/>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name val="Calibri"/>
      <family val="2"/>
      <scheme val="minor"/>
    </font>
    <font>
      <b/>
      <sz val="11"/>
      <name val="Calibri"/>
      <family val="2"/>
      <scheme val="minor"/>
    </font>
    <font>
      <sz val="10"/>
      <name val="Arial"/>
      <family val="2"/>
    </font>
    <font>
      <i/>
      <sz val="11"/>
      <color rgb="FFFF0000"/>
      <name val="Calibri"/>
      <family val="2"/>
      <scheme val="minor"/>
    </font>
    <font>
      <b/>
      <i/>
      <sz val="11"/>
      <name val="Calibri"/>
      <family val="2"/>
      <scheme val="minor"/>
    </font>
    <font>
      <b/>
      <i/>
      <sz val="11"/>
      <color rgb="FFFF0000"/>
      <name val="Calibri"/>
      <family val="2"/>
      <scheme val="minor"/>
    </font>
    <font>
      <sz val="11"/>
      <color theme="1"/>
      <name val="Calibri"/>
      <family val="2"/>
    </font>
    <font>
      <sz val="10"/>
      <color theme="1"/>
      <name val="Calibri"/>
      <family val="2"/>
    </font>
    <font>
      <b/>
      <sz val="9"/>
      <color indexed="81"/>
      <name val="Tahoma"/>
      <charset val="1"/>
    </font>
    <font>
      <sz val="9"/>
      <color indexed="81"/>
      <name val="Tahoma"/>
      <charset val="1"/>
    </font>
    <font>
      <b/>
      <sz val="11"/>
      <color theme="0"/>
      <name val="Calibri"/>
      <family val="2"/>
      <scheme val="minor"/>
    </font>
    <font>
      <i/>
      <sz val="11"/>
      <color theme="1"/>
      <name val="Calibri"/>
      <family val="2"/>
      <scheme val="minor"/>
    </font>
    <font>
      <b/>
      <sz val="13"/>
      <color theme="0"/>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8"/>
      <color theme="1"/>
      <name val="Calibri"/>
      <family val="2"/>
      <scheme val="minor"/>
    </font>
    <font>
      <b/>
      <sz val="10"/>
      <name val="Arial"/>
      <family val="2"/>
    </font>
    <font>
      <b/>
      <sz val="10"/>
      <color rgb="FF0070C0"/>
      <name val="Arial"/>
      <family val="2"/>
    </font>
    <font>
      <b/>
      <sz val="10"/>
      <color theme="4" tint="-0.249977111117893"/>
      <name val="Arial"/>
      <family val="2"/>
    </font>
    <font>
      <b/>
      <sz val="12"/>
      <name val="Arial"/>
      <family val="2"/>
    </font>
    <font>
      <b/>
      <sz val="14"/>
      <name val="Calibri"/>
      <family val="2"/>
      <scheme val="minor"/>
    </font>
    <font>
      <b/>
      <sz val="16"/>
      <color theme="1"/>
      <name val="Calibri"/>
      <family val="2"/>
      <scheme val="minor"/>
    </font>
    <font>
      <sz val="9"/>
      <color indexed="81"/>
      <name val="Tahoma"/>
      <family val="2"/>
    </font>
    <font>
      <sz val="9"/>
      <color theme="1"/>
      <name val="Calibri"/>
      <family val="2"/>
      <scheme val="minor"/>
    </font>
    <font>
      <b/>
      <i/>
      <sz val="11"/>
      <color theme="1"/>
      <name val="Calibri"/>
      <family val="2"/>
      <scheme val="minor"/>
    </font>
    <font>
      <sz val="8"/>
      <color theme="1"/>
      <name val="Calibri"/>
      <family val="2"/>
      <scheme val="minor"/>
    </font>
    <font>
      <b/>
      <sz val="18"/>
      <color rgb="FFFFFF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1" tint="0.249977111117893"/>
        <bgColor indexed="64"/>
      </patternFill>
    </fill>
    <fill>
      <patternFill patternType="solid">
        <fgColor theme="5"/>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7" fillId="0" borderId="0"/>
  </cellStyleXfs>
  <cellXfs count="173">
    <xf numFmtId="0" fontId="0" fillId="0" borderId="0" xfId="0"/>
    <xf numFmtId="0" fontId="0" fillId="0" borderId="0" xfId="0" applyFill="1"/>
    <xf numFmtId="0" fontId="0" fillId="0" borderId="0" xfId="0" applyFont="1"/>
    <xf numFmtId="0" fontId="4" fillId="0" borderId="0" xfId="0" applyFont="1" applyAlignment="1">
      <alignment horizontal="center"/>
    </xf>
    <xf numFmtId="0" fontId="0" fillId="0" borderId="0" xfId="0" applyFill="1" applyAlignment="1">
      <alignment wrapText="1"/>
    </xf>
    <xf numFmtId="0" fontId="0" fillId="0" borderId="0" xfId="0" applyAlignment="1">
      <alignment wrapText="1"/>
    </xf>
    <xf numFmtId="0" fontId="3" fillId="3" borderId="3" xfId="0" applyFont="1" applyFill="1" applyBorder="1" applyAlignment="1">
      <alignment horizontal="center" wrapText="1"/>
    </xf>
    <xf numFmtId="0" fontId="3" fillId="3" borderId="4" xfId="0" applyFont="1" applyFill="1" applyBorder="1" applyAlignment="1">
      <alignment horizontal="center" vertical="center" wrapText="1"/>
    </xf>
    <xf numFmtId="3" fontId="3" fillId="3" borderId="5" xfId="0" applyNumberFormat="1" applyFont="1" applyFill="1" applyBorder="1" applyAlignment="1">
      <alignment horizontal="center" wrapText="1"/>
    </xf>
    <xf numFmtId="0" fontId="6" fillId="4" borderId="1" xfId="2" applyFont="1" applyFill="1" applyBorder="1" applyAlignment="1">
      <alignment horizontal="center" vertical="center"/>
    </xf>
    <xf numFmtId="0" fontId="2" fillId="4" borderId="1" xfId="2" applyFont="1" applyFill="1" applyBorder="1" applyAlignment="1">
      <alignment horizontal="left" wrapText="1"/>
    </xf>
    <xf numFmtId="0" fontId="4" fillId="0" borderId="1" xfId="2" applyFont="1" applyFill="1" applyBorder="1" applyAlignment="1">
      <alignment horizontal="center" vertical="center"/>
    </xf>
    <xf numFmtId="0" fontId="9" fillId="5" borderId="9" xfId="2" applyFont="1" applyFill="1" applyBorder="1" applyAlignment="1">
      <alignment horizontal="center" vertical="center"/>
    </xf>
    <xf numFmtId="0" fontId="8" fillId="5" borderId="9" xfId="2" applyFont="1" applyFill="1" applyBorder="1" applyAlignment="1">
      <alignment horizontal="right"/>
    </xf>
    <xf numFmtId="0" fontId="8" fillId="5" borderId="8" xfId="2" applyFont="1" applyFill="1" applyBorder="1" applyAlignment="1">
      <alignment horizontal="right"/>
    </xf>
    <xf numFmtId="0" fontId="3" fillId="3" borderId="6" xfId="0" applyFont="1" applyFill="1" applyBorder="1" applyAlignment="1">
      <alignment horizontal="center"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wrapText="1"/>
    </xf>
    <xf numFmtId="0" fontId="0" fillId="0" borderId="0" xfId="0" applyAlignment="1">
      <alignment horizontal="center" vertical="center"/>
    </xf>
    <xf numFmtId="3" fontId="0" fillId="0" borderId="0" xfId="0" applyNumberFormat="1" applyAlignment="1">
      <alignment horizontal="center"/>
    </xf>
    <xf numFmtId="3" fontId="6" fillId="4" borderId="1" xfId="2" applyNumberFormat="1" applyFont="1" applyFill="1" applyBorder="1" applyAlignment="1">
      <alignment horizontal="center"/>
    </xf>
    <xf numFmtId="3" fontId="0" fillId="0" borderId="1" xfId="0" applyNumberFormat="1" applyBorder="1" applyAlignment="1">
      <alignment horizontal="center"/>
    </xf>
    <xf numFmtId="3" fontId="10" fillId="5" borderId="9" xfId="2" applyNumberFormat="1" applyFont="1" applyFill="1" applyBorder="1" applyAlignment="1">
      <alignment horizontal="center"/>
    </xf>
    <xf numFmtId="3" fontId="4" fillId="0" borderId="1" xfId="2" applyNumberFormat="1" applyFont="1" applyFill="1" applyBorder="1" applyAlignment="1">
      <alignment horizontal="center" vertical="center"/>
    </xf>
    <xf numFmtId="3" fontId="4" fillId="0" borderId="1" xfId="2"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0" xfId="0" applyAlignment="1">
      <alignment horizontal="center"/>
    </xf>
    <xf numFmtId="0" fontId="6" fillId="4" borderId="2" xfId="2" applyFont="1" applyFill="1" applyBorder="1" applyAlignment="1">
      <alignment horizont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3" fontId="3" fillId="2" borderId="18" xfId="0" applyNumberFormat="1" applyFont="1" applyFill="1" applyBorder="1" applyAlignment="1">
      <alignment horizontal="center" vertical="center" wrapText="1"/>
    </xf>
    <xf numFmtId="0" fontId="0" fillId="6" borderId="0" xfId="0" applyFill="1" applyBorder="1"/>
    <xf numFmtId="0" fontId="0" fillId="6" borderId="4" xfId="0" applyFill="1" applyBorder="1"/>
    <xf numFmtId="49" fontId="4" fillId="6" borderId="21" xfId="2" applyNumberFormat="1" applyFont="1" applyFill="1" applyBorder="1" applyAlignment="1">
      <alignment horizontal="center"/>
    </xf>
    <xf numFmtId="0" fontId="9" fillId="6" borderId="0" xfId="2" applyFont="1" applyFill="1" applyBorder="1" applyAlignment="1">
      <alignment horizontal="center" vertical="center"/>
    </xf>
    <xf numFmtId="3" fontId="10" fillId="6" borderId="0" xfId="2" applyNumberFormat="1" applyFont="1" applyFill="1" applyBorder="1" applyAlignment="1">
      <alignment horizontal="center"/>
    </xf>
    <xf numFmtId="0" fontId="8" fillId="6" borderId="0" xfId="2" applyFont="1" applyFill="1" applyBorder="1" applyAlignment="1">
      <alignment horizontal="right"/>
    </xf>
    <xf numFmtId="165" fontId="9" fillId="6" borderId="0" xfId="2" applyNumberFormat="1" applyFont="1" applyFill="1" applyBorder="1" applyAlignment="1">
      <alignment horizontal="center" wrapText="1"/>
    </xf>
    <xf numFmtId="165" fontId="9" fillId="6" borderId="22" xfId="2" applyNumberFormat="1" applyFont="1" applyFill="1" applyBorder="1" applyAlignment="1">
      <alignment horizontal="center" wrapText="1"/>
    </xf>
    <xf numFmtId="0" fontId="4" fillId="0" borderId="1" xfId="2" applyFont="1" applyFill="1" applyBorder="1" applyAlignment="1">
      <alignment horizontal="left" vertical="center"/>
    </xf>
    <xf numFmtId="3" fontId="10" fillId="5" borderId="8" xfId="2" applyNumberFormat="1" applyFont="1" applyFill="1" applyBorder="1" applyAlignment="1">
      <alignment horizontal="center"/>
    </xf>
    <xf numFmtId="165" fontId="4" fillId="7" borderId="2" xfId="1" applyNumberFormat="1" applyFont="1" applyFill="1" applyBorder="1" applyAlignment="1">
      <alignment horizontal="center" vertical="center"/>
    </xf>
    <xf numFmtId="3" fontId="0" fillId="7" borderId="5" xfId="0" applyNumberFormat="1" applyFill="1" applyBorder="1" applyAlignment="1">
      <alignment horizontal="center"/>
    </xf>
    <xf numFmtId="0" fontId="8" fillId="7" borderId="1" xfId="2" applyFont="1" applyFill="1" applyBorder="1" applyAlignment="1">
      <alignment horizontal="center" vertical="center"/>
    </xf>
    <xf numFmtId="3" fontId="4" fillId="7" borderId="1" xfId="2" applyNumberFormat="1" applyFont="1" applyFill="1" applyBorder="1" applyAlignment="1">
      <alignment horizontal="center" vertical="center"/>
    </xf>
    <xf numFmtId="0" fontId="0" fillId="6" borderId="0" xfId="0" applyFill="1"/>
    <xf numFmtId="0" fontId="16" fillId="6" borderId="0" xfId="0" applyFont="1" applyFill="1"/>
    <xf numFmtId="0" fontId="17" fillId="8" borderId="1" xfId="0" applyFont="1" applyFill="1" applyBorder="1" applyAlignment="1">
      <alignment horizontal="center" vertical="center" wrapText="1"/>
    </xf>
    <xf numFmtId="0" fontId="3" fillId="9" borderId="23" xfId="0" applyFont="1" applyFill="1" applyBorder="1" applyAlignment="1">
      <alignment vertical="center"/>
    </xf>
    <xf numFmtId="0" fontId="18" fillId="9" borderId="5" xfId="0" applyFont="1" applyFill="1" applyBorder="1" applyAlignment="1">
      <alignment horizontal="right" vertical="center"/>
    </xf>
    <xf numFmtId="0" fontId="3" fillId="0" borderId="24" xfId="0" applyFont="1" applyFill="1" applyBorder="1" applyAlignment="1">
      <alignment vertical="center"/>
    </xf>
    <xf numFmtId="0" fontId="15" fillId="0" borderId="24" xfId="0" applyFont="1" applyFill="1" applyBorder="1" applyAlignment="1">
      <alignment horizontal="right" vertical="center"/>
    </xf>
    <xf numFmtId="0" fontId="20" fillId="2" borderId="25" xfId="0" applyFont="1" applyFill="1" applyBorder="1" applyAlignment="1">
      <alignment vertical="center"/>
    </xf>
    <xf numFmtId="0" fontId="0" fillId="2" borderId="26" xfId="0" applyFont="1" applyFill="1" applyBorder="1" applyAlignment="1">
      <alignment vertical="center"/>
    </xf>
    <xf numFmtId="164" fontId="21" fillId="2" borderId="27" xfId="1" applyNumberFormat="1" applyFont="1" applyFill="1" applyBorder="1" applyAlignment="1">
      <alignment vertical="center"/>
    </xf>
    <xf numFmtId="0" fontId="20" fillId="2" borderId="6" xfId="0" applyFont="1" applyFill="1" applyBorder="1" applyAlignment="1">
      <alignment vertical="center"/>
    </xf>
    <xf numFmtId="0" fontId="0" fillId="2" borderId="1" xfId="0" applyFont="1" applyFill="1" applyBorder="1" applyAlignment="1">
      <alignment vertical="center"/>
    </xf>
    <xf numFmtId="164" fontId="21" fillId="2" borderId="2" xfId="1" applyNumberFormat="1" applyFont="1" applyFill="1" applyBorder="1" applyAlignment="1">
      <alignment vertical="center"/>
    </xf>
    <xf numFmtId="0" fontId="3" fillId="0" borderId="28" xfId="0" applyFont="1" applyFill="1" applyBorder="1" applyAlignment="1">
      <alignment vertical="center"/>
    </xf>
    <xf numFmtId="0" fontId="0" fillId="0" borderId="28" xfId="0" applyFont="1" applyFill="1" applyBorder="1" applyAlignment="1">
      <alignment vertical="center"/>
    </xf>
    <xf numFmtId="164" fontId="21" fillId="0" borderId="28" xfId="1" applyNumberFormat="1" applyFont="1" applyFill="1" applyBorder="1" applyAlignment="1">
      <alignment vertical="center"/>
    </xf>
    <xf numFmtId="0" fontId="0" fillId="6" borderId="25" xfId="0" applyFill="1" applyBorder="1" applyAlignment="1">
      <alignment vertical="center"/>
    </xf>
    <xf numFmtId="0" fontId="0" fillId="6" borderId="17" xfId="0" applyFill="1" applyBorder="1" applyAlignment="1">
      <alignment vertical="center"/>
    </xf>
    <xf numFmtId="0" fontId="0" fillId="6" borderId="6" xfId="0" applyFill="1" applyBorder="1" applyAlignment="1">
      <alignment vertical="center"/>
    </xf>
    <xf numFmtId="0" fontId="0" fillId="6" borderId="1" xfId="0" applyFill="1" applyBorder="1" applyAlignment="1">
      <alignment vertical="center"/>
    </xf>
    <xf numFmtId="164" fontId="0" fillId="0" borderId="2" xfId="1" applyFont="1" applyFill="1" applyBorder="1" applyAlignment="1">
      <alignment vertical="center"/>
    </xf>
    <xf numFmtId="0" fontId="3" fillId="10" borderId="6" xfId="0" applyFont="1" applyFill="1" applyBorder="1" applyAlignment="1">
      <alignment vertical="center"/>
    </xf>
    <xf numFmtId="0" fontId="3" fillId="10" borderId="1" xfId="0" applyFont="1" applyFill="1" applyBorder="1" applyAlignment="1">
      <alignment vertical="center"/>
    </xf>
    <xf numFmtId="164" fontId="3" fillId="10" borderId="2" xfId="1" applyNumberFormat="1" applyFont="1" applyFill="1" applyBorder="1" applyAlignment="1">
      <alignment vertical="center"/>
    </xf>
    <xf numFmtId="0" fontId="3" fillId="10" borderId="7" xfId="0" applyFont="1" applyFill="1" applyBorder="1" applyAlignment="1">
      <alignment vertical="center"/>
    </xf>
    <xf numFmtId="0" fontId="3" fillId="10" borderId="9" xfId="0" applyFont="1" applyFill="1" applyBorder="1" applyAlignment="1">
      <alignment vertical="center"/>
    </xf>
    <xf numFmtId="164" fontId="3" fillId="10" borderId="10" xfId="1" applyNumberFormat="1" applyFont="1" applyFill="1" applyBorder="1" applyAlignment="1">
      <alignment vertical="center"/>
    </xf>
    <xf numFmtId="0" fontId="22" fillId="6" borderId="0" xfId="4" applyFont="1" applyFill="1" applyAlignment="1" applyProtection="1">
      <alignment vertical="center"/>
    </xf>
    <xf numFmtId="0" fontId="7" fillId="6" borderId="0" xfId="4" applyFill="1" applyProtection="1"/>
    <xf numFmtId="0" fontId="3" fillId="6" borderId="0" xfId="4" applyFont="1" applyFill="1" applyProtection="1"/>
    <xf numFmtId="0" fontId="3" fillId="11" borderId="19" xfId="4" applyFont="1" applyFill="1" applyBorder="1" applyAlignment="1" applyProtection="1">
      <alignment horizontal="left" vertical="center"/>
    </xf>
    <xf numFmtId="0" fontId="3" fillId="11" borderId="30" xfId="4" applyFont="1" applyFill="1" applyBorder="1" applyAlignment="1" applyProtection="1">
      <alignment horizontal="left" vertical="center"/>
    </xf>
    <xf numFmtId="0" fontId="7" fillId="12" borderId="31" xfId="4" applyFill="1" applyBorder="1" applyAlignment="1" applyProtection="1">
      <alignment horizontal="left" vertical="center" wrapText="1" indent="1"/>
    </xf>
    <xf numFmtId="0" fontId="7" fillId="12" borderId="32" xfId="4" applyFill="1" applyBorder="1" applyAlignment="1" applyProtection="1">
      <alignment horizontal="left" vertical="center" wrapText="1" indent="1"/>
    </xf>
    <xf numFmtId="0" fontId="7" fillId="12" borderId="18" xfId="4" applyFill="1" applyBorder="1" applyAlignment="1" applyProtection="1">
      <alignment horizontal="left" vertical="center" wrapText="1" indent="1"/>
    </xf>
    <xf numFmtId="0" fontId="7" fillId="12" borderId="33" xfId="4" applyFill="1" applyBorder="1" applyAlignment="1" applyProtection="1">
      <alignment horizontal="left" vertical="center" wrapText="1" indent="1"/>
    </xf>
    <xf numFmtId="0" fontId="7" fillId="6" borderId="0" xfId="4" applyFill="1" applyBorder="1" applyAlignment="1" applyProtection="1">
      <alignment horizontal="left" vertical="top" wrapText="1"/>
    </xf>
    <xf numFmtId="0" fontId="6" fillId="11" borderId="1" xfId="4" applyFont="1" applyFill="1" applyBorder="1" applyAlignment="1" applyProtection="1">
      <alignment vertical="center"/>
    </xf>
    <xf numFmtId="0" fontId="6" fillId="12" borderId="1" xfId="4" applyFont="1" applyFill="1" applyBorder="1" applyAlignment="1" applyProtection="1">
      <alignment horizontal="left" vertical="center" indent="1"/>
    </xf>
    <xf numFmtId="0" fontId="4" fillId="12" borderId="1" xfId="4" applyFont="1" applyFill="1" applyBorder="1" applyAlignment="1" applyProtection="1">
      <alignment vertical="center" wrapText="1"/>
    </xf>
    <xf numFmtId="0" fontId="19" fillId="7" borderId="5" xfId="0" applyFont="1" applyFill="1" applyBorder="1" applyAlignment="1">
      <alignment horizontal="center" vertical="center" wrapText="1"/>
    </xf>
    <xf numFmtId="164" fontId="0" fillId="7" borderId="27" xfId="1" applyNumberFormat="1" applyFont="1" applyFill="1" applyBorder="1" applyAlignment="1">
      <alignment vertical="center"/>
    </xf>
    <xf numFmtId="164" fontId="0" fillId="7" borderId="13" xfId="1" applyNumberFormat="1" applyFont="1" applyFill="1" applyBorder="1" applyAlignment="1">
      <alignment vertical="center"/>
    </xf>
    <xf numFmtId="164" fontId="0" fillId="7" borderId="2" xfId="1" applyNumberFormat="1" applyFont="1" applyFill="1" applyBorder="1" applyAlignment="1">
      <alignment vertical="center"/>
    </xf>
    <xf numFmtId="0" fontId="4" fillId="0" borderId="26" xfId="2" applyFont="1" applyFill="1" applyBorder="1" applyAlignment="1">
      <alignment horizontal="left" wrapText="1"/>
    </xf>
    <xf numFmtId="0" fontId="4" fillId="0" borderId="1" xfId="2" applyFont="1" applyFill="1" applyBorder="1" applyAlignment="1">
      <alignment horizontal="left" wrapText="1"/>
    </xf>
    <xf numFmtId="0" fontId="8" fillId="3" borderId="1" xfId="2" applyFont="1" applyFill="1" applyBorder="1" applyAlignment="1">
      <alignment horizontal="center" vertical="center"/>
    </xf>
    <xf numFmtId="165" fontId="4" fillId="3" borderId="2" xfId="1" applyNumberFormat="1" applyFont="1" applyFill="1" applyBorder="1" applyAlignment="1">
      <alignment horizontal="center"/>
    </xf>
    <xf numFmtId="0" fontId="6" fillId="4" borderId="6" xfId="2" applyFont="1" applyFill="1" applyBorder="1" applyAlignment="1">
      <alignment horizontal="left" wrapText="1"/>
    </xf>
    <xf numFmtId="0" fontId="0" fillId="0" borderId="6" xfId="0" applyBorder="1" applyAlignment="1">
      <alignment horizontal="left" wrapText="1"/>
    </xf>
    <xf numFmtId="0" fontId="9" fillId="5" borderId="35" xfId="2" applyFont="1" applyFill="1" applyBorder="1" applyAlignment="1">
      <alignment horizontal="right" wrapText="1"/>
    </xf>
    <xf numFmtId="0" fontId="0" fillId="0" borderId="21" xfId="0" applyBorder="1" applyAlignment="1">
      <alignment wrapText="1"/>
    </xf>
    <xf numFmtId="0" fontId="0" fillId="0" borderId="0" xfId="0" applyBorder="1" applyAlignment="1">
      <alignment horizontal="center" vertical="center"/>
    </xf>
    <xf numFmtId="3" fontId="0" fillId="0" borderId="0" xfId="0" applyNumberFormat="1" applyBorder="1" applyAlignment="1">
      <alignment horizontal="center"/>
    </xf>
    <xf numFmtId="0" fontId="0" fillId="0" borderId="0" xfId="0" applyFont="1" applyBorder="1"/>
    <xf numFmtId="0" fontId="4" fillId="0" borderId="0" xfId="0" applyFont="1" applyBorder="1" applyAlignment="1">
      <alignment horizontal="center"/>
    </xf>
    <xf numFmtId="0" fontId="0" fillId="0" borderId="0" xfId="0" applyBorder="1" applyAlignment="1">
      <alignment horizontal="center"/>
    </xf>
    <xf numFmtId="0" fontId="4" fillId="0" borderId="6" xfId="2" applyFont="1" applyFill="1" applyBorder="1" applyAlignment="1">
      <alignment horizontal="left" vertical="center" wrapText="1"/>
    </xf>
    <xf numFmtId="0" fontId="9" fillId="5" borderId="7" xfId="2" applyFont="1" applyFill="1" applyBorder="1" applyAlignment="1">
      <alignment horizontal="right"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11" fillId="0" borderId="6" xfId="0" applyFont="1" applyBorder="1" applyAlignment="1">
      <alignment vertical="center"/>
    </xf>
    <xf numFmtId="0" fontId="11" fillId="0" borderId="34" xfId="0" applyFont="1" applyBorder="1" applyAlignment="1">
      <alignment vertical="center"/>
    </xf>
    <xf numFmtId="0" fontId="9" fillId="6" borderId="21" xfId="2" applyFont="1" applyFill="1" applyBorder="1" applyAlignment="1">
      <alignment horizontal="center" vertical="center"/>
    </xf>
    <xf numFmtId="0" fontId="4" fillId="4" borderId="6" xfId="2" applyFont="1" applyFill="1" applyBorder="1" applyAlignment="1">
      <alignment horizontal="left" wrapText="1"/>
    </xf>
    <xf numFmtId="49" fontId="4" fillId="0" borderId="5" xfId="2" applyNumberFormat="1" applyFont="1" applyFill="1" applyBorder="1" applyAlignment="1">
      <alignment horizontal="center" vertical="center"/>
    </xf>
    <xf numFmtId="3" fontId="0" fillId="7" borderId="1" xfId="0" applyNumberFormat="1" applyFill="1" applyBorder="1" applyAlignment="1">
      <alignment horizontal="center"/>
    </xf>
    <xf numFmtId="3" fontId="6" fillId="4" borderId="5" xfId="2" applyNumberFormat="1" applyFont="1" applyFill="1" applyBorder="1" applyAlignment="1">
      <alignment horizontal="center"/>
    </xf>
    <xf numFmtId="0" fontId="0" fillId="0" borderId="0" xfId="0" applyFont="1" applyFill="1"/>
    <xf numFmtId="0" fontId="3" fillId="0" borderId="36" xfId="0" applyFont="1" applyFill="1" applyBorder="1" applyAlignment="1">
      <alignment horizontal="center" vertical="center" wrapText="1"/>
    </xf>
    <xf numFmtId="0" fontId="8" fillId="0" borderId="23" xfId="2" applyFont="1" applyFill="1" applyBorder="1" applyAlignment="1">
      <alignment horizontal="center" vertical="center"/>
    </xf>
    <xf numFmtId="0" fontId="2" fillId="0" borderId="23" xfId="2" applyFont="1" applyFill="1" applyBorder="1" applyAlignment="1">
      <alignment horizontal="left" wrapText="1"/>
    </xf>
    <xf numFmtId="0" fontId="8" fillId="0" borderId="8" xfId="2" applyFont="1" applyFill="1" applyBorder="1" applyAlignment="1">
      <alignment horizontal="right"/>
    </xf>
    <xf numFmtId="0" fontId="0" fillId="0" borderId="0" xfId="0" applyFont="1" applyFill="1" applyBorder="1"/>
    <xf numFmtId="0" fontId="3" fillId="0" borderId="29" xfId="0" applyFont="1" applyFill="1" applyBorder="1" applyAlignment="1">
      <alignment horizontal="center" vertical="center" wrapText="1"/>
    </xf>
    <xf numFmtId="165" fontId="9" fillId="0" borderId="0" xfId="2" applyNumberFormat="1" applyFont="1" applyFill="1" applyBorder="1" applyAlignment="1">
      <alignment horizontal="center" wrapText="1"/>
    </xf>
    <xf numFmtId="165" fontId="9" fillId="7" borderId="10" xfId="2" applyNumberFormat="1" applyFont="1" applyFill="1" applyBorder="1" applyAlignment="1">
      <alignment horizontal="center" wrapText="1"/>
    </xf>
    <xf numFmtId="0" fontId="3" fillId="0" borderId="37" xfId="0" applyFont="1" applyFill="1" applyBorder="1"/>
    <xf numFmtId="165" fontId="6" fillId="7" borderId="37" xfId="0" applyNumberFormat="1" applyFont="1" applyFill="1" applyBorder="1" applyAlignment="1">
      <alignment horizontal="center"/>
    </xf>
    <xf numFmtId="165" fontId="6" fillId="7" borderId="38" xfId="0" applyNumberFormat="1" applyFont="1" applyFill="1" applyBorder="1" applyAlignment="1">
      <alignment horizontal="center"/>
    </xf>
    <xf numFmtId="165" fontId="6" fillId="7" borderId="39" xfId="0" applyNumberFormat="1" applyFont="1" applyFill="1" applyBorder="1" applyAlignment="1">
      <alignment horizontal="center"/>
    </xf>
    <xf numFmtId="165" fontId="4" fillId="7" borderId="23" xfId="1" applyNumberFormat="1" applyFont="1" applyFill="1" applyBorder="1" applyAlignment="1">
      <alignment horizontal="center" vertical="center"/>
    </xf>
    <xf numFmtId="165" fontId="9" fillId="7" borderId="8" xfId="2" applyNumberFormat="1" applyFont="1" applyFill="1" applyBorder="1" applyAlignment="1">
      <alignment horizontal="center" wrapText="1"/>
    </xf>
    <xf numFmtId="165" fontId="4" fillId="3" borderId="23" xfId="1" applyNumberFormat="1" applyFont="1" applyFill="1" applyBorder="1" applyAlignment="1">
      <alignment horizontal="center"/>
    </xf>
    <xf numFmtId="0" fontId="6" fillId="4" borderId="23" xfId="2" applyFont="1" applyFill="1" applyBorder="1" applyAlignment="1">
      <alignment horizontal="center" wrapText="1"/>
    </xf>
    <xf numFmtId="0" fontId="6" fillId="2" borderId="2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0" fillId="0" borderId="0" xfId="0" applyBorder="1"/>
    <xf numFmtId="165" fontId="4" fillId="3" borderId="43" xfId="1" applyNumberFormat="1" applyFont="1" applyFill="1" applyBorder="1" applyAlignment="1">
      <alignment horizontal="center"/>
    </xf>
    <xf numFmtId="0" fontId="6" fillId="4" borderId="43" xfId="2" applyFont="1" applyFill="1" applyBorder="1" applyAlignment="1">
      <alignment horizontal="center" wrapText="1"/>
    </xf>
    <xf numFmtId="0" fontId="0" fillId="2" borderId="16" xfId="0" applyFill="1" applyBorder="1" applyAlignment="1"/>
    <xf numFmtId="0" fontId="0" fillId="2" borderId="16" xfId="0" applyFill="1" applyBorder="1"/>
    <xf numFmtId="0" fontId="9" fillId="6" borderId="21" xfId="2" applyFont="1" applyFill="1" applyBorder="1" applyAlignment="1">
      <alignment horizontal="right" wrapText="1"/>
    </xf>
    <xf numFmtId="0" fontId="8" fillId="0" borderId="0" xfId="2" applyFont="1" applyFill="1" applyBorder="1" applyAlignment="1">
      <alignment horizontal="right"/>
    </xf>
    <xf numFmtId="0" fontId="0" fillId="0" borderId="22" xfId="0" applyBorder="1"/>
    <xf numFmtId="0" fontId="0" fillId="6" borderId="22" xfId="0" applyFill="1" applyBorder="1"/>
    <xf numFmtId="0" fontId="30" fillId="12" borderId="0" xfId="0" applyFont="1" applyFill="1" applyAlignment="1">
      <alignment wrapText="1"/>
    </xf>
    <xf numFmtId="0" fontId="31" fillId="13" borderId="1" xfId="0" applyFont="1" applyFill="1" applyBorder="1"/>
    <xf numFmtId="0" fontId="0" fillId="0" borderId="1" xfId="0" applyFill="1" applyBorder="1"/>
    <xf numFmtId="0" fontId="3" fillId="15" borderId="1" xfId="0" applyFont="1" applyFill="1" applyBorder="1"/>
    <xf numFmtId="0" fontId="3" fillId="11" borderId="1" xfId="0" applyFont="1" applyFill="1" applyBorder="1"/>
    <xf numFmtId="0" fontId="0" fillId="7" borderId="1" xfId="0" applyFill="1" applyBorder="1"/>
    <xf numFmtId="9" fontId="0" fillId="7" borderId="1" xfId="3" applyFont="1" applyFill="1" applyBorder="1"/>
    <xf numFmtId="0" fontId="0" fillId="3" borderId="1" xfId="0" applyFill="1" applyBorder="1"/>
    <xf numFmtId="9" fontId="0" fillId="3" borderId="1" xfId="0" applyNumberFormat="1" applyFill="1" applyBorder="1" applyAlignment="1">
      <alignment horizontal="right"/>
    </xf>
    <xf numFmtId="0" fontId="32" fillId="3" borderId="1" xfId="0" applyFont="1" applyFill="1" applyBorder="1" applyAlignment="1">
      <alignment wrapText="1"/>
    </xf>
    <xf numFmtId="9" fontId="0" fillId="7" borderId="1" xfId="0" applyNumberFormat="1" applyFill="1" applyBorder="1"/>
    <xf numFmtId="0" fontId="3" fillId="0" borderId="0" xfId="0" applyFont="1" applyAlignment="1">
      <alignment wrapText="1"/>
    </xf>
    <xf numFmtId="0" fontId="3" fillId="0" borderId="0" xfId="0" applyFont="1" applyAlignment="1"/>
    <xf numFmtId="165" fontId="0" fillId="0" borderId="0" xfId="1" applyNumberFormat="1" applyFont="1"/>
    <xf numFmtId="3" fontId="4" fillId="0" borderId="20" xfId="2" applyNumberFormat="1" applyFont="1" applyFill="1" applyBorder="1" applyAlignment="1">
      <alignment horizontal="center" vertical="center"/>
    </xf>
    <xf numFmtId="0" fontId="3" fillId="4" borderId="18" xfId="0" applyFont="1" applyFill="1" applyBorder="1" applyAlignment="1">
      <alignment horizontal="center" vertical="center" wrapText="1"/>
    </xf>
    <xf numFmtId="3" fontId="27" fillId="14" borderId="14" xfId="0" applyNumberFormat="1" applyFont="1" applyFill="1" applyBorder="1" applyAlignment="1">
      <alignment horizontal="center"/>
    </xf>
    <xf numFmtId="0" fontId="27" fillId="14" borderId="39" xfId="0" applyFont="1" applyFill="1" applyBorder="1" applyAlignment="1"/>
    <xf numFmtId="0" fontId="28" fillId="14" borderId="14" xfId="0" applyFont="1" applyFill="1" applyBorder="1" applyAlignment="1">
      <alignment horizontal="center"/>
    </xf>
    <xf numFmtId="0" fontId="28" fillId="14" borderId="15" xfId="0" applyFont="1" applyFill="1" applyBorder="1" applyAlignment="1">
      <alignment horizontal="center"/>
    </xf>
    <xf numFmtId="0" fontId="28" fillId="14" borderId="16" xfId="0" applyFont="1" applyFill="1" applyBorder="1" applyAlignment="1">
      <alignment horizontal="center"/>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0" fillId="0" borderId="16" xfId="0" applyBorder="1" applyAlignment="1"/>
    <xf numFmtId="0" fontId="0" fillId="0" borderId="43" xfId="0" applyFill="1" applyBorder="1"/>
    <xf numFmtId="0" fontId="0" fillId="0" borderId="41" xfId="0" applyFill="1" applyBorder="1"/>
    <xf numFmtId="0" fontId="0" fillId="0" borderId="42" xfId="0" applyFill="1" applyBorder="1"/>
    <xf numFmtId="0" fontId="0" fillId="0" borderId="40" xfId="0" applyFill="1" applyBorder="1"/>
    <xf numFmtId="0" fontId="0" fillId="0" borderId="44" xfId="0" applyFill="1" applyBorder="1"/>
  </cellXfs>
  <cellStyles count="5">
    <cellStyle name="Comma" xfId="1" builtinId="3"/>
    <cellStyle name="Normal" xfId="0" builtinId="0"/>
    <cellStyle name="Normal 2 10" xfId="2"/>
    <cellStyle name="Normal 53"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2</xdr:row>
      <xdr:rowOff>114300</xdr:rowOff>
    </xdr:from>
    <xdr:ext cx="3756660" cy="2800350"/>
    <xdr:sp macro="" textlink="">
      <xdr:nvSpPr>
        <xdr:cNvPr id="4" name="TextBox 3"/>
        <xdr:cNvSpPr txBox="1"/>
      </xdr:nvSpPr>
      <xdr:spPr>
        <a:xfrm>
          <a:off x="8343900" y="495300"/>
          <a:ext cx="3756660" cy="280035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"Offer Summary" sheet should equal the grand total from the "CLIN Summary" tab.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124</xdr:row>
      <xdr:rowOff>25400</xdr:rowOff>
    </xdr:from>
    <xdr:to>
      <xdr:col>1</xdr:col>
      <xdr:colOff>3375660</xdr:colOff>
      <xdr:row>130</xdr:row>
      <xdr:rowOff>95250</xdr:rowOff>
    </xdr:to>
    <xdr:sp macro="" textlink="">
      <xdr:nvSpPr>
        <xdr:cNvPr id="2" name="TextBox 1"/>
        <xdr:cNvSpPr txBox="1"/>
      </xdr:nvSpPr>
      <xdr:spPr>
        <a:xfrm>
          <a:off x="439420" y="27025600"/>
          <a:ext cx="3406140" cy="1174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Notes:</a:t>
          </a:r>
        </a:p>
        <a:p>
          <a:r>
            <a:rPr lang="en-GB" sz="1100" b="1"/>
            <a:t>*</a:t>
          </a:r>
          <a:r>
            <a:rPr lang="en-GB" sz="1100"/>
            <a:t>Although</a:t>
          </a:r>
          <a:r>
            <a:rPr lang="en-GB" sz="1100" baseline="0"/>
            <a:t> the Basic Period shows from January 2021-December 2021, pricing shall be from March 2021 until December 2021. January to December is the shown in order to align with the Agency's calendar year funding process.</a:t>
          </a:r>
          <a:endParaRPr lang="en-GB" sz="1100"/>
        </a:p>
      </xdr:txBody>
    </xdr:sp>
    <xdr:clientData/>
  </xdr:twoCellAnchor>
  <xdr:oneCellAnchor>
    <xdr:from>
      <xdr:col>22</xdr:col>
      <xdr:colOff>613832</xdr:colOff>
      <xdr:row>2</xdr:row>
      <xdr:rowOff>0</xdr:rowOff>
    </xdr:from>
    <xdr:ext cx="3989917" cy="3291417"/>
    <xdr:sp macro="" textlink="">
      <xdr:nvSpPr>
        <xdr:cNvPr id="3" name="TextBox 2"/>
        <xdr:cNvSpPr txBox="1"/>
      </xdr:nvSpPr>
      <xdr:spPr>
        <a:xfrm>
          <a:off x="37920082" y="381000"/>
          <a:ext cx="3989917" cy="329141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a:t>
          </a:r>
          <a:endParaRPr lang="en-US">
            <a:effectLst/>
          </a:endParaRPr>
        </a:p>
      </xdr:txBody>
    </xdr:sp>
    <xdr:clientData/>
  </xdr:oneCellAnchor>
  <xdr:twoCellAnchor>
    <xdr:from>
      <xdr:col>3</xdr:col>
      <xdr:colOff>0</xdr:colOff>
      <xdr:row>124</xdr:row>
      <xdr:rowOff>0</xdr:rowOff>
    </xdr:from>
    <xdr:to>
      <xdr:col>5</xdr:col>
      <xdr:colOff>994410</xdr:colOff>
      <xdr:row>130</xdr:row>
      <xdr:rowOff>69850</xdr:rowOff>
    </xdr:to>
    <xdr:sp macro="" textlink="">
      <xdr:nvSpPr>
        <xdr:cNvPr id="4" name="TextBox 3"/>
        <xdr:cNvSpPr txBox="1"/>
      </xdr:nvSpPr>
      <xdr:spPr>
        <a:xfrm>
          <a:off x="5175250" y="32480250"/>
          <a:ext cx="3375660" cy="143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Notes:</a:t>
          </a:r>
        </a:p>
        <a:p>
          <a:r>
            <a:rPr lang="en-GB" sz="1100" b="1"/>
            <a:t>*</a:t>
          </a:r>
          <a:r>
            <a:rPr lang="en-GB" sz="1100" b="0"/>
            <a:t>Only for</a:t>
          </a:r>
          <a:r>
            <a:rPr lang="en-GB" sz="1100" b="0" baseline="0"/>
            <a:t> CLIN 10, Encase Support, the </a:t>
          </a:r>
          <a:r>
            <a:rPr lang="en-GB" sz="1100" baseline="0"/>
            <a:t>Basic Period is January 2022-December 2022. Option years are for 2023, 2024 and 2025.</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1047749</xdr:colOff>
      <xdr:row>7</xdr:row>
      <xdr:rowOff>15239</xdr:rowOff>
    </xdr:from>
    <xdr:to>
      <xdr:col>7</xdr:col>
      <xdr:colOff>1695450</xdr:colOff>
      <xdr:row>13</xdr:row>
      <xdr:rowOff>171450</xdr:rowOff>
    </xdr:to>
    <xdr:sp macro="" textlink="">
      <xdr:nvSpPr>
        <xdr:cNvPr id="3" name="TextBox 2"/>
        <xdr:cNvSpPr txBox="1"/>
      </xdr:nvSpPr>
      <xdr:spPr>
        <a:xfrm>
          <a:off x="5829299" y="1882139"/>
          <a:ext cx="5791201" cy="129921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a:t>
          </a:r>
          <a:r>
            <a:rPr lang="pl-PL" sz="1100" b="0" baseline="0"/>
            <a:t>B</a:t>
          </a:r>
          <a:r>
            <a:rPr lang="en-US" sz="1100" b="0" baseline="0"/>
            <a:t>idders list any and all rates included in their bid to include (but not limited to):</a:t>
          </a:r>
        </a:p>
        <a:p>
          <a:r>
            <a:rPr lang="en-US" sz="1100" b="0" baseline="0"/>
            <a:t>Overhead, Labour Fringe, Material handling, General &amp;Administrative, Profit, 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nr.nato/Users/Pieter.Jansen/AppData/Local/Microsoft/Windows/INetCache/Content.Outlook/EI2Z4CA8/20200909_NU%20-%20Book%201%20Annex%20A%20Bidding%20Sheet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utomated Checks"/>
      <sheetName val="Offer Summary"/>
      <sheetName val="CLIN Summary"/>
      <sheetName val="Labour"/>
      <sheetName val="Material"/>
      <sheetName val="Travel"/>
      <sheetName val="ODC"/>
      <sheetName val="Rates"/>
      <sheetName val="CLIN Detail list"/>
      <sheetName val="Settings"/>
    </sheetNames>
    <sheetDataSet>
      <sheetData sheetId="0"/>
      <sheetData sheetId="1"/>
      <sheetData sheetId="2"/>
      <sheetData sheetId="3"/>
      <sheetData sheetId="4"/>
      <sheetData sheetId="5"/>
      <sheetData sheetId="6"/>
      <sheetData sheetId="7"/>
      <sheetData sheetId="8"/>
      <sheetData sheetId="9"/>
      <sheetData sheetId="10">
        <row r="2">
          <cell r="A2" t="str">
            <v>Euro (EUR)</v>
          </cell>
        </row>
        <row r="3">
          <cell r="A3" t="str">
            <v>Albanian Lek (ALL)</v>
          </cell>
        </row>
        <row r="4">
          <cell r="A4" t="str">
            <v>Bulgarian Lev (BGN)</v>
          </cell>
        </row>
        <row r="5">
          <cell r="A5" t="str">
            <v>Canadian Dollar (CAD)</v>
          </cell>
        </row>
        <row r="6">
          <cell r="A6" t="str">
            <v>Croatian Kuna (HRK)</v>
          </cell>
        </row>
        <row r="7">
          <cell r="A7" t="str">
            <v>Czech Koruna (CZK)</v>
          </cell>
        </row>
        <row r="8">
          <cell r="A8" t="str">
            <v>Danish Krone (DKK)</v>
          </cell>
        </row>
        <row r="9">
          <cell r="A9" t="str">
            <v>Estonian Kroon (EEK)</v>
          </cell>
        </row>
        <row r="10">
          <cell r="A10" t="str">
            <v>Hungarian Forint (HUF)</v>
          </cell>
        </row>
        <row r="11">
          <cell r="A11" t="str">
            <v>Icelandic Króna (ISK)</v>
          </cell>
        </row>
        <row r="12">
          <cell r="A12" t="str">
            <v>Lithuanian Litas (LTL)</v>
          </cell>
        </row>
        <row r="13">
          <cell r="A13" t="str">
            <v>North Macedonia Denar (MKD)</v>
          </cell>
        </row>
        <row r="14">
          <cell r="A14" t="str">
            <v>Norwegian Krone (NOK)</v>
          </cell>
        </row>
        <row r="15">
          <cell r="A15" t="str">
            <v>Polish Złoty (PLN)</v>
          </cell>
        </row>
        <row r="16">
          <cell r="A16" t="str">
            <v>Romanian Leu (RON)</v>
          </cell>
        </row>
        <row r="17">
          <cell r="A17" t="str">
            <v>Slovak Koruna (SKK)</v>
          </cell>
        </row>
        <row r="18">
          <cell r="A18" t="str">
            <v>Turkish Lira (TRY)</v>
          </cell>
        </row>
        <row r="19">
          <cell r="A19" t="str">
            <v>UK Pound sterling (GBP)</v>
          </cell>
        </row>
        <row r="20">
          <cell r="A20" t="str">
            <v>US Dollar (USD)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election activeCell="C9" sqref="C9"/>
    </sheetView>
  </sheetViews>
  <sheetFormatPr defaultColWidth="9.140625" defaultRowHeight="12.75" x14ac:dyDescent="0.2"/>
  <cols>
    <col min="1" max="1" width="1.7109375" style="76" customWidth="1"/>
    <col min="2" max="2" width="23.42578125" style="76" customWidth="1"/>
    <col min="3" max="3" width="118.28515625" style="76" customWidth="1"/>
    <col min="4" max="4" width="45.140625" style="76" customWidth="1"/>
    <col min="5" max="5" width="2.28515625" style="76" customWidth="1"/>
    <col min="6" max="16384" width="9.140625" style="76"/>
  </cols>
  <sheetData>
    <row r="1" spans="2:4" ht="23.25" x14ac:dyDescent="0.2">
      <c r="B1" s="75" t="s">
        <v>460</v>
      </c>
    </row>
    <row r="2" spans="2:4" ht="15" x14ac:dyDescent="0.25">
      <c r="B2" s="77"/>
    </row>
    <row r="3" spans="2:4" ht="15.75" thickBot="1" x14ac:dyDescent="0.25">
      <c r="B3" s="78" t="s">
        <v>461</v>
      </c>
      <c r="C3" s="79"/>
    </row>
    <row r="4" spans="2:4" ht="189" x14ac:dyDescent="0.2">
      <c r="B4" s="80"/>
      <c r="C4" s="81" t="s">
        <v>511</v>
      </c>
    </row>
    <row r="5" spans="2:4" ht="194.25" x14ac:dyDescent="0.2">
      <c r="B5" s="82"/>
      <c r="C5" s="83" t="s">
        <v>465</v>
      </c>
    </row>
    <row r="6" spans="2:4" x14ac:dyDescent="0.2">
      <c r="B6" s="84"/>
      <c r="C6" s="84"/>
      <c r="D6" s="84"/>
    </row>
    <row r="7" spans="2:4" ht="15" x14ac:dyDescent="0.25">
      <c r="B7" s="85" t="s">
        <v>462</v>
      </c>
      <c r="C7" s="85" t="s">
        <v>463</v>
      </c>
      <c r="D7" s="48"/>
    </row>
    <row r="8" spans="2:4" ht="45" x14ac:dyDescent="0.25">
      <c r="B8" s="86" t="s">
        <v>464</v>
      </c>
      <c r="C8" s="87" t="s">
        <v>488</v>
      </c>
      <c r="D8" s="48"/>
    </row>
    <row r="9" spans="2:4" ht="15" x14ac:dyDescent="0.25">
      <c r="D9" s="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6"/>
  <sheetViews>
    <sheetView workbookViewId="0">
      <selection activeCell="D21" sqref="D21"/>
    </sheetView>
  </sheetViews>
  <sheetFormatPr defaultColWidth="8.85546875" defaultRowHeight="15" x14ac:dyDescent="0.25"/>
  <cols>
    <col min="1" max="1" width="1.7109375" style="48" customWidth="1"/>
    <col min="2" max="2" width="21" style="48" customWidth="1"/>
    <col min="3" max="3" width="69.7109375" style="48" customWidth="1"/>
    <col min="4" max="4" width="23.85546875" style="48" customWidth="1"/>
    <col min="5" max="16384" width="8.85546875" style="48"/>
  </cols>
  <sheetData>
    <row r="2" spans="2:5" x14ac:dyDescent="0.25">
      <c r="D2" s="49" t="s">
        <v>444</v>
      </c>
      <c r="E2" s="49"/>
    </row>
    <row r="3" spans="2:5" ht="17.25" x14ac:dyDescent="0.25">
      <c r="B3" s="50" t="s">
        <v>445</v>
      </c>
      <c r="C3" s="50" t="s">
        <v>446</v>
      </c>
      <c r="D3" s="50" t="s">
        <v>447</v>
      </c>
    </row>
    <row r="4" spans="2:5" ht="15.75" x14ac:dyDescent="0.25">
      <c r="B4" s="51"/>
      <c r="C4" s="52" t="s">
        <v>448</v>
      </c>
      <c r="D4" s="88"/>
    </row>
    <row r="5" spans="2:5" ht="15.75" thickBot="1" x14ac:dyDescent="0.3">
      <c r="B5" s="53"/>
      <c r="C5" s="54"/>
    </row>
    <row r="6" spans="2:5" ht="18.75" x14ac:dyDescent="0.25">
      <c r="B6" s="55" t="s">
        <v>449</v>
      </c>
      <c r="C6" s="56"/>
      <c r="D6" s="57">
        <f>SUBTOTAL(9,D9:D20)</f>
        <v>0</v>
      </c>
    </row>
    <row r="7" spans="2:5" ht="19.5" thickBot="1" x14ac:dyDescent="0.3">
      <c r="B7" s="58" t="s">
        <v>450</v>
      </c>
      <c r="C7" s="59"/>
      <c r="D7" s="60">
        <f>SUBTOTAL(9,D9:D26)</f>
        <v>0</v>
      </c>
    </row>
    <row r="8" spans="2:5" ht="19.5" thickBot="1" x14ac:dyDescent="0.3">
      <c r="B8" s="61"/>
      <c r="C8" s="62"/>
      <c r="D8" s="63"/>
    </row>
    <row r="9" spans="2:5" x14ac:dyDescent="0.25">
      <c r="B9" s="64" t="s">
        <v>451</v>
      </c>
      <c r="C9" s="92" t="s">
        <v>469</v>
      </c>
      <c r="D9" s="89">
        <f>'CLIN Summary (SSS)'!Q17</f>
        <v>0</v>
      </c>
    </row>
    <row r="10" spans="2:5" x14ac:dyDescent="0.25">
      <c r="B10" s="65" t="s">
        <v>452</v>
      </c>
      <c r="C10" s="93" t="s">
        <v>470</v>
      </c>
      <c r="D10" s="90">
        <f>'CLIN Summary (SSS)'!Q24</f>
        <v>0</v>
      </c>
    </row>
    <row r="11" spans="2:5" x14ac:dyDescent="0.25">
      <c r="B11" s="65" t="s">
        <v>453</v>
      </c>
      <c r="C11" s="93" t="s">
        <v>471</v>
      </c>
      <c r="D11" s="90">
        <f>'CLIN Summary (SSS)'!Q44</f>
        <v>0</v>
      </c>
    </row>
    <row r="12" spans="2:5" x14ac:dyDescent="0.25">
      <c r="B12" s="65" t="s">
        <v>455</v>
      </c>
      <c r="C12" s="93" t="s">
        <v>472</v>
      </c>
      <c r="D12" s="90">
        <f>'CLIN Summary (SSS)'!Q64</f>
        <v>0</v>
      </c>
    </row>
    <row r="13" spans="2:5" x14ac:dyDescent="0.25">
      <c r="B13" s="65" t="s">
        <v>456</v>
      </c>
      <c r="C13" s="93" t="s">
        <v>473</v>
      </c>
      <c r="D13" s="90">
        <f>'CLIN Summary (SSS)'!Q77</f>
        <v>0</v>
      </c>
    </row>
    <row r="14" spans="2:5" x14ac:dyDescent="0.25">
      <c r="B14" s="65" t="s">
        <v>458</v>
      </c>
      <c r="C14" s="93" t="s">
        <v>474</v>
      </c>
      <c r="D14" s="90">
        <f>'CLIN Summary (SSS)'!Q84</f>
        <v>0</v>
      </c>
    </row>
    <row r="15" spans="2:5" x14ac:dyDescent="0.25">
      <c r="B15" s="65" t="s">
        <v>459</v>
      </c>
      <c r="C15" s="93" t="s">
        <v>475</v>
      </c>
      <c r="D15" s="90">
        <f>'CLIN Summary (SSS)'!Q92</f>
        <v>0</v>
      </c>
    </row>
    <row r="16" spans="2:5" x14ac:dyDescent="0.25">
      <c r="B16" s="65" t="s">
        <v>466</v>
      </c>
      <c r="C16" s="93" t="s">
        <v>476</v>
      </c>
      <c r="D16" s="90">
        <f>'CLIN Summary (SSS)'!Q104</f>
        <v>0</v>
      </c>
    </row>
    <row r="17" spans="2:4" x14ac:dyDescent="0.25">
      <c r="B17" s="65" t="s">
        <v>467</v>
      </c>
      <c r="C17" s="93" t="s">
        <v>477</v>
      </c>
      <c r="D17" s="90">
        <f>'CLIN Summary (SSS)'!Q114</f>
        <v>0</v>
      </c>
    </row>
    <row r="18" spans="2:4" x14ac:dyDescent="0.25">
      <c r="B18" s="65" t="s">
        <v>468</v>
      </c>
      <c r="C18" s="93" t="s">
        <v>478</v>
      </c>
      <c r="D18" s="90">
        <f>'CLIN Summary (SSS)'!Q123</f>
        <v>0</v>
      </c>
    </row>
    <row r="19" spans="2:4" ht="3" customHeight="1" x14ac:dyDescent="0.25">
      <c r="B19" s="66"/>
      <c r="C19" s="67"/>
      <c r="D19" s="68"/>
    </row>
    <row r="20" spans="2:4" x14ac:dyDescent="0.25">
      <c r="B20" s="69" t="s">
        <v>454</v>
      </c>
      <c r="C20" s="70"/>
      <c r="D20" s="71">
        <f>SUBTOTAL(9,D9:D19)</f>
        <v>0</v>
      </c>
    </row>
    <row r="21" spans="2:4" x14ac:dyDescent="0.25">
      <c r="B21" s="66" t="s">
        <v>484</v>
      </c>
      <c r="C21" s="67" t="s">
        <v>479</v>
      </c>
      <c r="D21" s="91">
        <f>'CLIN Summary (SSS)'!R131</f>
        <v>0</v>
      </c>
    </row>
    <row r="22" spans="2:4" x14ac:dyDescent="0.25">
      <c r="B22" s="66" t="s">
        <v>485</v>
      </c>
      <c r="C22" s="67" t="s">
        <v>480</v>
      </c>
      <c r="D22" s="91">
        <f>'CLIN Summary (SSS)'!S131</f>
        <v>0</v>
      </c>
    </row>
    <row r="23" spans="2:4" x14ac:dyDescent="0.25">
      <c r="B23" s="66" t="s">
        <v>486</v>
      </c>
      <c r="C23" s="67" t="s">
        <v>481</v>
      </c>
      <c r="D23" s="91">
        <f>'CLIN Summary (SSS)'!T131</f>
        <v>0</v>
      </c>
    </row>
    <row r="24" spans="2:4" x14ac:dyDescent="0.25">
      <c r="B24" s="66" t="s">
        <v>487</v>
      </c>
      <c r="C24" s="67" t="s">
        <v>482</v>
      </c>
      <c r="D24" s="91">
        <f>'CLIN Summary (SSS)'!U131</f>
        <v>0</v>
      </c>
    </row>
    <row r="25" spans="2:4" ht="3" customHeight="1" x14ac:dyDescent="0.25">
      <c r="B25" s="66"/>
      <c r="C25" s="67"/>
      <c r="D25" s="68"/>
    </row>
    <row r="26" spans="2:4" ht="15" customHeight="1" thickBot="1" x14ac:dyDescent="0.3">
      <c r="B26" s="72" t="s">
        <v>457</v>
      </c>
      <c r="C26" s="73"/>
      <c r="D26" s="74">
        <f>SUBTOTAL(9,D21:D25)</f>
        <v>0</v>
      </c>
    </row>
  </sheetData>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Currency!$A$1:$A$19</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31"/>
  <sheetViews>
    <sheetView tabSelected="1" zoomScale="80" zoomScaleNormal="80" workbookViewId="0">
      <selection activeCell="E6" sqref="E6"/>
    </sheetView>
  </sheetViews>
  <sheetFormatPr defaultRowHeight="15" x14ac:dyDescent="0.25"/>
  <cols>
    <col min="1" max="1" width="1.85546875" customWidth="1"/>
    <col min="2" max="2" width="56" style="5" customWidth="1"/>
    <col min="3" max="3" width="19.85546875" style="18" customWidth="1"/>
    <col min="4" max="6" width="17.85546875" style="19" customWidth="1"/>
    <col min="7" max="7" width="27" style="19" bestFit="1" customWidth="1"/>
    <col min="8" max="8" width="27" style="19" customWidth="1"/>
    <col min="9" max="9" width="27" style="19" bestFit="1" customWidth="1"/>
    <col min="10" max="10" width="27" style="19" customWidth="1"/>
    <col min="11" max="11" width="27" style="19" bestFit="1" customWidth="1"/>
    <col min="12" max="12" width="27" style="19" customWidth="1"/>
    <col min="13" max="13" width="27" style="19" bestFit="1" customWidth="1"/>
    <col min="14" max="14" width="27" style="19" customWidth="1"/>
    <col min="15" max="15" width="27" style="2" bestFit="1" customWidth="1"/>
    <col min="16" max="16" width="3.28515625" style="116" customWidth="1"/>
    <col min="17" max="17" width="35.85546875" style="3" bestFit="1" customWidth="1"/>
    <col min="18" max="18" width="34.5703125" style="29" customWidth="1"/>
    <col min="19" max="19" width="33.42578125" style="29" customWidth="1"/>
    <col min="20" max="20" width="34.42578125" style="29" customWidth="1"/>
    <col min="21" max="21" width="34.140625" style="29" customWidth="1"/>
    <col min="22" max="22" width="35" customWidth="1"/>
  </cols>
  <sheetData>
    <row r="1" spans="1:22" ht="15.75" thickBot="1" x14ac:dyDescent="0.3"/>
    <row r="2" spans="1:22" ht="14.45" customHeight="1" thickBot="1" x14ac:dyDescent="0.3">
      <c r="A2" s="1"/>
      <c r="B2" s="165"/>
      <c r="C2" s="166"/>
      <c r="D2" s="166"/>
      <c r="E2" s="166"/>
      <c r="F2" s="166"/>
      <c r="G2" s="166"/>
      <c r="H2" s="166"/>
      <c r="I2" s="166"/>
      <c r="J2" s="166"/>
      <c r="K2" s="166"/>
      <c r="L2" s="166"/>
      <c r="M2" s="166"/>
      <c r="N2" s="166"/>
      <c r="O2" s="166"/>
      <c r="P2" s="166"/>
      <c r="Q2" s="166"/>
      <c r="R2" s="166"/>
      <c r="S2" s="166"/>
      <c r="T2" s="166"/>
      <c r="U2" s="166"/>
      <c r="V2" s="167"/>
    </row>
    <row r="3" spans="1:22" s="5" customFormat="1" ht="65.25" customHeight="1" x14ac:dyDescent="0.25">
      <c r="A3" s="4"/>
      <c r="B3" s="25" t="s">
        <v>1</v>
      </c>
      <c r="C3" s="26" t="s">
        <v>3</v>
      </c>
      <c r="D3" s="27" t="s">
        <v>80</v>
      </c>
      <c r="E3" s="27" t="s">
        <v>105</v>
      </c>
      <c r="F3" s="27" t="s">
        <v>106</v>
      </c>
      <c r="G3" s="27" t="s">
        <v>94</v>
      </c>
      <c r="H3" s="27" t="s">
        <v>107</v>
      </c>
      <c r="I3" s="27" t="s">
        <v>95</v>
      </c>
      <c r="J3" s="27" t="s">
        <v>108</v>
      </c>
      <c r="K3" s="27" t="s">
        <v>96</v>
      </c>
      <c r="L3" s="27" t="s">
        <v>109</v>
      </c>
      <c r="M3" s="27" t="s">
        <v>97</v>
      </c>
      <c r="N3" s="27" t="s">
        <v>110</v>
      </c>
      <c r="O3" s="26" t="s">
        <v>99</v>
      </c>
      <c r="P3" s="117"/>
      <c r="Q3" s="28" t="s">
        <v>83</v>
      </c>
      <c r="R3" s="28" t="s">
        <v>84</v>
      </c>
      <c r="S3" s="28" t="s">
        <v>85</v>
      </c>
      <c r="T3" s="28" t="s">
        <v>86</v>
      </c>
      <c r="U3" s="133" t="s">
        <v>87</v>
      </c>
      <c r="V3" s="134" t="s">
        <v>490</v>
      </c>
    </row>
    <row r="4" spans="1:22" x14ac:dyDescent="0.25">
      <c r="B4" s="6"/>
      <c r="C4" s="7"/>
      <c r="D4" s="8"/>
      <c r="E4" s="8"/>
      <c r="F4" s="8"/>
      <c r="G4" s="94"/>
      <c r="H4" s="94"/>
      <c r="I4" s="94"/>
      <c r="J4" s="94"/>
      <c r="K4" s="94"/>
      <c r="L4" s="94"/>
      <c r="M4" s="94"/>
      <c r="N4" s="94"/>
      <c r="O4" s="94"/>
      <c r="P4" s="118"/>
      <c r="Q4" s="95"/>
      <c r="R4" s="95"/>
      <c r="S4" s="95"/>
      <c r="T4" s="95"/>
      <c r="U4" s="131"/>
      <c r="V4" s="136"/>
    </row>
    <row r="5" spans="1:22" x14ac:dyDescent="0.25">
      <c r="B5" s="96" t="s">
        <v>2</v>
      </c>
      <c r="C5" s="9"/>
      <c r="D5" s="20"/>
      <c r="E5" s="20"/>
      <c r="F5" s="20"/>
      <c r="G5" s="20"/>
      <c r="H5" s="20"/>
      <c r="I5" s="20"/>
      <c r="J5" s="20"/>
      <c r="K5" s="20"/>
      <c r="L5" s="20"/>
      <c r="M5" s="20"/>
      <c r="N5" s="20"/>
      <c r="O5" s="10"/>
      <c r="P5" s="119"/>
      <c r="Q5" s="30"/>
      <c r="R5" s="30"/>
      <c r="S5" s="30"/>
      <c r="T5" s="30"/>
      <c r="U5" s="132"/>
      <c r="V5" s="137"/>
    </row>
    <row r="6" spans="1:22" x14ac:dyDescent="0.25">
      <c r="B6" s="97" t="s">
        <v>7</v>
      </c>
      <c r="C6" s="11" t="s">
        <v>8</v>
      </c>
      <c r="D6" s="21">
        <v>97538</v>
      </c>
      <c r="E6" s="114"/>
      <c r="F6" s="113" t="s">
        <v>104</v>
      </c>
      <c r="G6" s="46"/>
      <c r="H6" s="11" t="s">
        <v>141</v>
      </c>
      <c r="I6" s="46"/>
      <c r="J6" s="11" t="s">
        <v>140</v>
      </c>
      <c r="K6" s="46"/>
      <c r="L6" s="11" t="s">
        <v>162</v>
      </c>
      <c r="M6" s="46"/>
      <c r="N6" s="11" t="s">
        <v>173</v>
      </c>
      <c r="O6" s="46"/>
      <c r="P6" s="118"/>
      <c r="Q6" s="44">
        <f>D6*G6</f>
        <v>0</v>
      </c>
      <c r="R6" s="44">
        <f>D6*I6</f>
        <v>0</v>
      </c>
      <c r="S6" s="44">
        <f>D6*K6</f>
        <v>0</v>
      </c>
      <c r="T6" s="44">
        <f>D6*M6</f>
        <v>0</v>
      </c>
      <c r="U6" s="129">
        <f>D6*O6</f>
        <v>0</v>
      </c>
      <c r="V6" s="168"/>
    </row>
    <row r="7" spans="1:22" x14ac:dyDescent="0.25">
      <c r="B7" s="97" t="s">
        <v>9</v>
      </c>
      <c r="C7" s="11" t="s">
        <v>8</v>
      </c>
      <c r="D7" s="21">
        <v>52736</v>
      </c>
      <c r="E7" s="114"/>
      <c r="F7" s="113" t="s">
        <v>111</v>
      </c>
      <c r="G7" s="46"/>
      <c r="H7" s="11" t="s">
        <v>142</v>
      </c>
      <c r="I7" s="46"/>
      <c r="J7" s="11" t="s">
        <v>152</v>
      </c>
      <c r="K7" s="46"/>
      <c r="L7" s="11" t="s">
        <v>163</v>
      </c>
      <c r="M7" s="46"/>
      <c r="N7" s="11" t="s">
        <v>174</v>
      </c>
      <c r="O7" s="46"/>
      <c r="P7" s="118"/>
      <c r="Q7" s="44">
        <f t="shared" ref="Q7:Q16" si="0">D7*G7</f>
        <v>0</v>
      </c>
      <c r="R7" s="44">
        <f t="shared" ref="R7:R16" si="1">D7*I7</f>
        <v>0</v>
      </c>
      <c r="S7" s="44">
        <f t="shared" ref="S7:S16" si="2">D7*K7</f>
        <v>0</v>
      </c>
      <c r="T7" s="44">
        <f t="shared" ref="T7:T16" si="3">D7*M7</f>
        <v>0</v>
      </c>
      <c r="U7" s="129">
        <f t="shared" ref="U7:U16" si="4">D7*O7</f>
        <v>0</v>
      </c>
      <c r="V7" s="168"/>
    </row>
    <row r="8" spans="1:22" x14ac:dyDescent="0.25">
      <c r="B8" s="97" t="s">
        <v>10</v>
      </c>
      <c r="C8" s="11" t="s">
        <v>8</v>
      </c>
      <c r="D8" s="21">
        <v>20480</v>
      </c>
      <c r="E8" s="114"/>
      <c r="F8" s="113" t="s">
        <v>112</v>
      </c>
      <c r="G8" s="46"/>
      <c r="H8" s="11" t="s">
        <v>143</v>
      </c>
      <c r="I8" s="46"/>
      <c r="J8" s="11" t="s">
        <v>153</v>
      </c>
      <c r="K8" s="46"/>
      <c r="L8" s="11" t="s">
        <v>164</v>
      </c>
      <c r="M8" s="46"/>
      <c r="N8" s="11" t="s">
        <v>175</v>
      </c>
      <c r="O8" s="46"/>
      <c r="P8" s="118"/>
      <c r="Q8" s="44">
        <f t="shared" si="0"/>
        <v>0</v>
      </c>
      <c r="R8" s="44">
        <f t="shared" si="1"/>
        <v>0</v>
      </c>
      <c r="S8" s="44">
        <f t="shared" si="2"/>
        <v>0</v>
      </c>
      <c r="T8" s="44">
        <f t="shared" si="3"/>
        <v>0</v>
      </c>
      <c r="U8" s="129">
        <f t="shared" si="4"/>
        <v>0</v>
      </c>
      <c r="V8" s="168"/>
    </row>
    <row r="9" spans="1:22" x14ac:dyDescent="0.25">
      <c r="B9" s="97" t="s">
        <v>11</v>
      </c>
      <c r="C9" s="11" t="s">
        <v>8</v>
      </c>
      <c r="D9" s="21">
        <v>1024</v>
      </c>
      <c r="E9" s="114"/>
      <c r="F9" s="113" t="s">
        <v>113</v>
      </c>
      <c r="G9" s="46"/>
      <c r="H9" s="11" t="s">
        <v>144</v>
      </c>
      <c r="I9" s="46"/>
      <c r="J9" s="11" t="s">
        <v>154</v>
      </c>
      <c r="K9" s="46"/>
      <c r="L9" s="11" t="s">
        <v>165</v>
      </c>
      <c r="M9" s="46"/>
      <c r="N9" s="11" t="s">
        <v>176</v>
      </c>
      <c r="O9" s="46"/>
      <c r="P9" s="118"/>
      <c r="Q9" s="44">
        <f t="shared" si="0"/>
        <v>0</v>
      </c>
      <c r="R9" s="44">
        <f t="shared" si="1"/>
        <v>0</v>
      </c>
      <c r="S9" s="44">
        <f t="shared" si="2"/>
        <v>0</v>
      </c>
      <c r="T9" s="44">
        <f t="shared" si="3"/>
        <v>0</v>
      </c>
      <c r="U9" s="129">
        <f t="shared" si="4"/>
        <v>0</v>
      </c>
      <c r="V9" s="168"/>
    </row>
    <row r="10" spans="1:22" x14ac:dyDescent="0.25">
      <c r="B10" s="97" t="s">
        <v>12</v>
      </c>
      <c r="C10" s="11" t="s">
        <v>8</v>
      </c>
      <c r="D10" s="21">
        <v>512</v>
      </c>
      <c r="E10" s="114"/>
      <c r="F10" s="113" t="s">
        <v>114</v>
      </c>
      <c r="G10" s="46"/>
      <c r="H10" s="11" t="s">
        <v>145</v>
      </c>
      <c r="I10" s="46"/>
      <c r="J10" s="11" t="s">
        <v>155</v>
      </c>
      <c r="K10" s="46"/>
      <c r="L10" s="11" t="s">
        <v>166</v>
      </c>
      <c r="M10" s="46"/>
      <c r="N10" s="11" t="s">
        <v>177</v>
      </c>
      <c r="O10" s="46"/>
      <c r="P10" s="118"/>
      <c r="Q10" s="44">
        <f t="shared" si="0"/>
        <v>0</v>
      </c>
      <c r="R10" s="44">
        <f t="shared" si="1"/>
        <v>0</v>
      </c>
      <c r="S10" s="44">
        <f t="shared" si="2"/>
        <v>0</v>
      </c>
      <c r="T10" s="44">
        <f t="shared" si="3"/>
        <v>0</v>
      </c>
      <c r="U10" s="129">
        <f t="shared" si="4"/>
        <v>0</v>
      </c>
      <c r="V10" s="168"/>
    </row>
    <row r="11" spans="1:22" x14ac:dyDescent="0.25">
      <c r="B11" s="97" t="s">
        <v>13</v>
      </c>
      <c r="C11" s="11" t="s">
        <v>8</v>
      </c>
      <c r="D11" s="21">
        <v>64</v>
      </c>
      <c r="E11" s="114"/>
      <c r="F11" s="113" t="s">
        <v>115</v>
      </c>
      <c r="G11" s="46"/>
      <c r="H11" s="11" t="s">
        <v>146</v>
      </c>
      <c r="I11" s="46"/>
      <c r="J11" s="11" t="s">
        <v>156</v>
      </c>
      <c r="K11" s="46"/>
      <c r="L11" s="11" t="s">
        <v>167</v>
      </c>
      <c r="M11" s="46"/>
      <c r="N11" s="11" t="s">
        <v>178</v>
      </c>
      <c r="O11" s="46"/>
      <c r="P11" s="118"/>
      <c r="Q11" s="44">
        <f t="shared" si="0"/>
        <v>0</v>
      </c>
      <c r="R11" s="44">
        <f t="shared" si="1"/>
        <v>0</v>
      </c>
      <c r="S11" s="44">
        <f t="shared" si="2"/>
        <v>0</v>
      </c>
      <c r="T11" s="44">
        <f t="shared" si="3"/>
        <v>0</v>
      </c>
      <c r="U11" s="129">
        <f t="shared" si="4"/>
        <v>0</v>
      </c>
      <c r="V11" s="168"/>
    </row>
    <row r="12" spans="1:22" x14ac:dyDescent="0.25">
      <c r="B12" s="97" t="s">
        <v>14</v>
      </c>
      <c r="C12" s="11" t="s">
        <v>8</v>
      </c>
      <c r="D12" s="21">
        <v>20</v>
      </c>
      <c r="E12" s="114"/>
      <c r="F12" s="113" t="s">
        <v>116</v>
      </c>
      <c r="G12" s="46"/>
      <c r="H12" s="11" t="s">
        <v>147</v>
      </c>
      <c r="I12" s="46"/>
      <c r="J12" s="11" t="s">
        <v>157</v>
      </c>
      <c r="K12" s="46"/>
      <c r="L12" s="11" t="s">
        <v>168</v>
      </c>
      <c r="M12" s="46"/>
      <c r="N12" s="11" t="s">
        <v>179</v>
      </c>
      <c r="O12" s="46"/>
      <c r="P12" s="118"/>
      <c r="Q12" s="44">
        <f t="shared" si="0"/>
        <v>0</v>
      </c>
      <c r="R12" s="44">
        <f t="shared" si="1"/>
        <v>0</v>
      </c>
      <c r="S12" s="44">
        <f t="shared" si="2"/>
        <v>0</v>
      </c>
      <c r="T12" s="44">
        <f t="shared" si="3"/>
        <v>0</v>
      </c>
      <c r="U12" s="129">
        <f t="shared" si="4"/>
        <v>0</v>
      </c>
      <c r="V12" s="168"/>
    </row>
    <row r="13" spans="1:22" x14ac:dyDescent="0.25">
      <c r="B13" s="97" t="s">
        <v>15</v>
      </c>
      <c r="C13" s="11" t="s">
        <v>8</v>
      </c>
      <c r="D13" s="21">
        <v>1</v>
      </c>
      <c r="E13" s="114"/>
      <c r="F13" s="113" t="s">
        <v>117</v>
      </c>
      <c r="G13" s="46"/>
      <c r="H13" s="11" t="s">
        <v>148</v>
      </c>
      <c r="I13" s="46"/>
      <c r="J13" s="11" t="s">
        <v>158</v>
      </c>
      <c r="K13" s="46"/>
      <c r="L13" s="11" t="s">
        <v>169</v>
      </c>
      <c r="M13" s="46"/>
      <c r="N13" s="11" t="s">
        <v>180</v>
      </c>
      <c r="O13" s="46"/>
      <c r="P13" s="118"/>
      <c r="Q13" s="44">
        <f t="shared" si="0"/>
        <v>0</v>
      </c>
      <c r="R13" s="44">
        <f t="shared" si="1"/>
        <v>0</v>
      </c>
      <c r="S13" s="44">
        <f t="shared" si="2"/>
        <v>0</v>
      </c>
      <c r="T13" s="44">
        <f t="shared" si="3"/>
        <v>0</v>
      </c>
      <c r="U13" s="129">
        <f t="shared" si="4"/>
        <v>0</v>
      </c>
      <c r="V13" s="168"/>
    </row>
    <row r="14" spans="1:22" x14ac:dyDescent="0.25">
      <c r="B14" s="97" t="s">
        <v>16</v>
      </c>
      <c r="C14" s="11" t="s">
        <v>8</v>
      </c>
      <c r="D14" s="21">
        <v>1</v>
      </c>
      <c r="E14" s="114"/>
      <c r="F14" s="113" t="s">
        <v>118</v>
      </c>
      <c r="G14" s="46"/>
      <c r="H14" s="11" t="s">
        <v>149</v>
      </c>
      <c r="I14" s="46"/>
      <c r="J14" s="11" t="s">
        <v>159</v>
      </c>
      <c r="K14" s="46"/>
      <c r="L14" s="11" t="s">
        <v>170</v>
      </c>
      <c r="M14" s="46"/>
      <c r="N14" s="11" t="s">
        <v>181</v>
      </c>
      <c r="O14" s="46"/>
      <c r="P14" s="118"/>
      <c r="Q14" s="44">
        <f t="shared" si="0"/>
        <v>0</v>
      </c>
      <c r="R14" s="44">
        <f t="shared" si="1"/>
        <v>0</v>
      </c>
      <c r="S14" s="44">
        <f t="shared" si="2"/>
        <v>0</v>
      </c>
      <c r="T14" s="44">
        <f t="shared" si="3"/>
        <v>0</v>
      </c>
      <c r="U14" s="129">
        <f t="shared" si="4"/>
        <v>0</v>
      </c>
      <c r="V14" s="168"/>
    </row>
    <row r="15" spans="1:22" x14ac:dyDescent="0.25">
      <c r="B15" s="97" t="s">
        <v>17</v>
      </c>
      <c r="C15" s="11" t="s">
        <v>8</v>
      </c>
      <c r="D15" s="21">
        <v>1</v>
      </c>
      <c r="E15" s="114"/>
      <c r="F15" s="113" t="s">
        <v>119</v>
      </c>
      <c r="G15" s="46"/>
      <c r="H15" s="11" t="s">
        <v>150</v>
      </c>
      <c r="I15" s="46"/>
      <c r="J15" s="11" t="s">
        <v>160</v>
      </c>
      <c r="K15" s="46"/>
      <c r="L15" s="11" t="s">
        <v>171</v>
      </c>
      <c r="M15" s="46"/>
      <c r="N15" s="11" t="s">
        <v>182</v>
      </c>
      <c r="O15" s="46"/>
      <c r="P15" s="118"/>
      <c r="Q15" s="44">
        <f t="shared" si="0"/>
        <v>0</v>
      </c>
      <c r="R15" s="44">
        <f t="shared" si="1"/>
        <v>0</v>
      </c>
      <c r="S15" s="44">
        <f t="shared" si="2"/>
        <v>0</v>
      </c>
      <c r="T15" s="44">
        <f t="shared" si="3"/>
        <v>0</v>
      </c>
      <c r="U15" s="129">
        <f t="shared" si="4"/>
        <v>0</v>
      </c>
      <c r="V15" s="168"/>
    </row>
    <row r="16" spans="1:22" x14ac:dyDescent="0.25">
      <c r="B16" s="97" t="s">
        <v>18</v>
      </c>
      <c r="C16" s="11" t="s">
        <v>8</v>
      </c>
      <c r="D16" s="21">
        <v>1</v>
      </c>
      <c r="E16" s="114"/>
      <c r="F16" s="113" t="s">
        <v>120</v>
      </c>
      <c r="G16" s="46"/>
      <c r="H16" s="11" t="s">
        <v>151</v>
      </c>
      <c r="I16" s="46"/>
      <c r="J16" s="11" t="s">
        <v>161</v>
      </c>
      <c r="K16" s="46"/>
      <c r="L16" s="11" t="s">
        <v>172</v>
      </c>
      <c r="M16" s="46"/>
      <c r="N16" s="11" t="s">
        <v>183</v>
      </c>
      <c r="O16" s="46"/>
      <c r="P16" s="118"/>
      <c r="Q16" s="44">
        <f t="shared" si="0"/>
        <v>0</v>
      </c>
      <c r="R16" s="44">
        <f t="shared" si="1"/>
        <v>0</v>
      </c>
      <c r="S16" s="44">
        <f t="shared" si="2"/>
        <v>0</v>
      </c>
      <c r="T16" s="44">
        <f t="shared" si="3"/>
        <v>0</v>
      </c>
      <c r="U16" s="129">
        <f t="shared" si="4"/>
        <v>0</v>
      </c>
      <c r="V16" s="168"/>
    </row>
    <row r="17" spans="2:22" ht="15.75" thickBot="1" x14ac:dyDescent="0.3">
      <c r="B17" s="98" t="s">
        <v>19</v>
      </c>
      <c r="C17" s="12"/>
      <c r="D17" s="22"/>
      <c r="E17" s="43"/>
      <c r="F17" s="43"/>
      <c r="G17" s="43"/>
      <c r="H17" s="43"/>
      <c r="I17" s="43"/>
      <c r="J17" s="43"/>
      <c r="K17" s="43"/>
      <c r="L17" s="43"/>
      <c r="M17" s="43"/>
      <c r="N17" s="43"/>
      <c r="O17" s="14"/>
      <c r="P17" s="120"/>
      <c r="Q17" s="124">
        <f>SUM(Q6:Q16)</f>
        <v>0</v>
      </c>
      <c r="R17" s="124">
        <f>SUM(R6:R16)</f>
        <v>0</v>
      </c>
      <c r="S17" s="124">
        <f>SUM(S6:S16)</f>
        <v>0</v>
      </c>
      <c r="T17" s="124">
        <f>SUM(T6:T16)</f>
        <v>0</v>
      </c>
      <c r="U17" s="130">
        <f>SUM(U6:U16)</f>
        <v>0</v>
      </c>
      <c r="V17" s="172"/>
    </row>
    <row r="18" spans="2:22" ht="15.75" thickBot="1" x14ac:dyDescent="0.3">
      <c r="B18" s="99"/>
      <c r="C18" s="100"/>
      <c r="D18" s="101"/>
      <c r="E18" s="101"/>
      <c r="F18" s="101"/>
      <c r="G18" s="101"/>
      <c r="H18" s="101"/>
      <c r="I18" s="101"/>
      <c r="J18" s="101"/>
      <c r="K18" s="101"/>
      <c r="L18" s="101"/>
      <c r="M18" s="101"/>
      <c r="N18" s="101"/>
      <c r="O18" s="102"/>
      <c r="P18" s="121"/>
      <c r="Q18" s="103"/>
      <c r="R18" s="104"/>
      <c r="S18" s="104"/>
      <c r="T18" s="104"/>
      <c r="U18" s="104"/>
      <c r="V18" s="142"/>
    </row>
    <row r="19" spans="2:22" ht="16.5" thickBot="1" x14ac:dyDescent="0.3">
      <c r="B19" s="165"/>
      <c r="C19" s="166"/>
      <c r="D19" s="166"/>
      <c r="E19" s="166"/>
      <c r="F19" s="166"/>
      <c r="G19" s="166"/>
      <c r="H19" s="166"/>
      <c r="I19" s="166"/>
      <c r="J19" s="166"/>
      <c r="K19" s="166"/>
      <c r="L19" s="166"/>
      <c r="M19" s="166"/>
      <c r="N19" s="166"/>
      <c r="O19" s="166"/>
      <c r="P19" s="166"/>
      <c r="Q19" s="166"/>
      <c r="R19" s="166"/>
      <c r="S19" s="166"/>
      <c r="T19" s="166"/>
      <c r="U19" s="166"/>
      <c r="V19" s="138"/>
    </row>
    <row r="20" spans="2:22" ht="66" customHeight="1" x14ac:dyDescent="0.25">
      <c r="B20" s="25" t="s">
        <v>1</v>
      </c>
      <c r="C20" s="26" t="s">
        <v>3</v>
      </c>
      <c r="D20" s="27" t="s">
        <v>0</v>
      </c>
      <c r="E20" s="27" t="s">
        <v>105</v>
      </c>
      <c r="F20" s="27" t="s">
        <v>106</v>
      </c>
      <c r="G20" s="27" t="s">
        <v>94</v>
      </c>
      <c r="H20" s="27" t="s">
        <v>107</v>
      </c>
      <c r="I20" s="27" t="s">
        <v>95</v>
      </c>
      <c r="J20" s="27" t="s">
        <v>108</v>
      </c>
      <c r="K20" s="27" t="s">
        <v>96</v>
      </c>
      <c r="L20" s="27" t="s">
        <v>109</v>
      </c>
      <c r="M20" s="27" t="s">
        <v>97</v>
      </c>
      <c r="N20" s="27" t="s">
        <v>110</v>
      </c>
      <c r="O20" s="26" t="s">
        <v>99</v>
      </c>
      <c r="P20" s="117"/>
      <c r="Q20" s="28" t="s">
        <v>83</v>
      </c>
      <c r="R20" s="28" t="s">
        <v>84</v>
      </c>
      <c r="S20" s="28" t="s">
        <v>85</v>
      </c>
      <c r="T20" s="28" t="s">
        <v>86</v>
      </c>
      <c r="U20" s="28" t="s">
        <v>87</v>
      </c>
      <c r="V20" s="134" t="s">
        <v>490</v>
      </c>
    </row>
    <row r="21" spans="2:22" x14ac:dyDescent="0.25">
      <c r="B21" s="6"/>
      <c r="C21" s="7"/>
      <c r="D21" s="8"/>
      <c r="E21" s="8"/>
      <c r="F21" s="8"/>
      <c r="G21" s="94"/>
      <c r="H21" s="94"/>
      <c r="I21" s="94"/>
      <c r="J21" s="94"/>
      <c r="K21" s="94"/>
      <c r="L21" s="94"/>
      <c r="M21" s="94"/>
      <c r="N21" s="94"/>
      <c r="O21" s="94"/>
      <c r="P21" s="118"/>
      <c r="Q21" s="95"/>
      <c r="R21" s="95"/>
      <c r="S21" s="95"/>
      <c r="T21" s="95"/>
      <c r="U21" s="95"/>
      <c r="V21" s="95"/>
    </row>
    <row r="22" spans="2:22" x14ac:dyDescent="0.25">
      <c r="B22" s="96" t="s">
        <v>20</v>
      </c>
      <c r="C22" s="9"/>
      <c r="D22" s="20"/>
      <c r="E22" s="20"/>
      <c r="F22" s="20"/>
      <c r="G22" s="20"/>
      <c r="H22" s="20"/>
      <c r="I22" s="20"/>
      <c r="J22" s="20"/>
      <c r="K22" s="20"/>
      <c r="L22" s="20"/>
      <c r="M22" s="20"/>
      <c r="N22" s="20"/>
      <c r="O22" s="10"/>
      <c r="P22" s="119"/>
      <c r="Q22" s="30"/>
      <c r="R22" s="30"/>
      <c r="S22" s="30"/>
      <c r="T22" s="30"/>
      <c r="U22" s="30"/>
      <c r="V22" s="30"/>
    </row>
    <row r="23" spans="2:22" x14ac:dyDescent="0.25">
      <c r="B23" s="105" t="s">
        <v>21</v>
      </c>
      <c r="C23" s="11" t="s">
        <v>8</v>
      </c>
      <c r="D23" s="23">
        <v>27500</v>
      </c>
      <c r="E23" s="114"/>
      <c r="F23" s="113" t="s">
        <v>184</v>
      </c>
      <c r="G23" s="47"/>
      <c r="H23" s="11" t="s">
        <v>185</v>
      </c>
      <c r="I23" s="47"/>
      <c r="J23" s="11" t="s">
        <v>186</v>
      </c>
      <c r="K23" s="47"/>
      <c r="L23" s="11" t="s">
        <v>187</v>
      </c>
      <c r="M23" s="47"/>
      <c r="N23" s="11" t="s">
        <v>188</v>
      </c>
      <c r="O23" s="46"/>
      <c r="P23" s="118"/>
      <c r="Q23" s="44">
        <f t="shared" ref="Q23" si="5">D23*G23</f>
        <v>0</v>
      </c>
      <c r="R23" s="44">
        <f t="shared" ref="R23" si="6">D23*I23</f>
        <v>0</v>
      </c>
      <c r="S23" s="44">
        <f>SUM(D23*O23)</f>
        <v>0</v>
      </c>
      <c r="T23" s="44">
        <f t="shared" ref="T23" si="7">D23*M23</f>
        <v>0</v>
      </c>
      <c r="U23" s="44">
        <f t="shared" ref="U23" si="8">D23*O23</f>
        <v>0</v>
      </c>
      <c r="V23" s="168"/>
    </row>
    <row r="24" spans="2:22" ht="15.75" thickBot="1" x14ac:dyDescent="0.3">
      <c r="B24" s="98" t="s">
        <v>22</v>
      </c>
      <c r="C24" s="12"/>
      <c r="D24" s="22"/>
      <c r="E24" s="43"/>
      <c r="F24" s="43"/>
      <c r="G24" s="43"/>
      <c r="H24" s="43"/>
      <c r="I24" s="43"/>
      <c r="J24" s="43"/>
      <c r="K24" s="43"/>
      <c r="L24" s="43"/>
      <c r="M24" s="43"/>
      <c r="N24" s="43"/>
      <c r="O24" s="14"/>
      <c r="P24" s="120"/>
      <c r="Q24" s="124">
        <f>SUM(Q23)</f>
        <v>0</v>
      </c>
      <c r="R24" s="124">
        <f t="shared" ref="R24:U24" si="9">SUM(R23)</f>
        <v>0</v>
      </c>
      <c r="S24" s="124">
        <f t="shared" si="9"/>
        <v>0</v>
      </c>
      <c r="T24" s="124">
        <f>SUM(T23)</f>
        <v>0</v>
      </c>
      <c r="U24" s="124">
        <f t="shared" si="9"/>
        <v>0</v>
      </c>
      <c r="V24" s="169"/>
    </row>
    <row r="25" spans="2:22" ht="15.75" thickBot="1" x14ac:dyDescent="0.3">
      <c r="B25" s="99"/>
      <c r="C25" s="100"/>
      <c r="D25" s="101"/>
      <c r="E25" s="101"/>
      <c r="F25" s="101"/>
      <c r="G25" s="101"/>
      <c r="H25" s="101"/>
      <c r="I25" s="101"/>
      <c r="J25" s="101"/>
      <c r="K25" s="101"/>
      <c r="L25" s="101"/>
      <c r="M25" s="101"/>
      <c r="N25" s="101"/>
      <c r="O25" s="102"/>
      <c r="P25" s="121"/>
      <c r="Q25" s="103"/>
      <c r="R25" s="104"/>
      <c r="S25" s="104"/>
      <c r="T25" s="104"/>
      <c r="U25" s="104"/>
      <c r="V25" s="142"/>
    </row>
    <row r="26" spans="2:22" ht="16.5" thickBot="1" x14ac:dyDescent="0.3">
      <c r="B26" s="165"/>
      <c r="C26" s="166"/>
      <c r="D26" s="166"/>
      <c r="E26" s="166"/>
      <c r="F26" s="166"/>
      <c r="G26" s="166"/>
      <c r="H26" s="166"/>
      <c r="I26" s="166"/>
      <c r="J26" s="166"/>
      <c r="K26" s="166"/>
      <c r="L26" s="166"/>
      <c r="M26" s="166"/>
      <c r="N26" s="166"/>
      <c r="O26" s="166"/>
      <c r="P26" s="166"/>
      <c r="Q26" s="166"/>
      <c r="R26" s="166"/>
      <c r="S26" s="166"/>
      <c r="T26" s="166"/>
      <c r="U26" s="166"/>
      <c r="V26" s="139"/>
    </row>
    <row r="27" spans="2:22" ht="63.75" customHeight="1" x14ac:dyDescent="0.25">
      <c r="B27" s="31" t="s">
        <v>1</v>
      </c>
      <c r="C27" s="32" t="s">
        <v>3</v>
      </c>
      <c r="D27" s="33" t="s">
        <v>0</v>
      </c>
      <c r="E27" s="27" t="s">
        <v>105</v>
      </c>
      <c r="F27" s="27" t="s">
        <v>106</v>
      </c>
      <c r="G27" s="33" t="s">
        <v>94</v>
      </c>
      <c r="H27" s="27" t="s">
        <v>107</v>
      </c>
      <c r="I27" s="33" t="s">
        <v>95</v>
      </c>
      <c r="J27" s="27" t="s">
        <v>108</v>
      </c>
      <c r="K27" s="27" t="s">
        <v>96</v>
      </c>
      <c r="L27" s="27" t="s">
        <v>109</v>
      </c>
      <c r="M27" s="27" t="s">
        <v>97</v>
      </c>
      <c r="N27" s="27" t="s">
        <v>110</v>
      </c>
      <c r="O27" s="26" t="s">
        <v>99</v>
      </c>
      <c r="P27" s="117"/>
      <c r="Q27" s="28" t="s">
        <v>83</v>
      </c>
      <c r="R27" s="28" t="s">
        <v>84</v>
      </c>
      <c r="S27" s="28" t="s">
        <v>85</v>
      </c>
      <c r="T27" s="28" t="s">
        <v>86</v>
      </c>
      <c r="U27" s="133" t="s">
        <v>87</v>
      </c>
      <c r="V27" s="134" t="s">
        <v>490</v>
      </c>
    </row>
    <row r="28" spans="2:22" x14ac:dyDescent="0.25">
      <c r="B28" s="15"/>
      <c r="C28" s="16"/>
      <c r="D28" s="17"/>
      <c r="E28" s="17"/>
      <c r="F28" s="17"/>
      <c r="G28" s="94"/>
      <c r="H28" s="94"/>
      <c r="I28" s="94"/>
      <c r="J28" s="94"/>
      <c r="K28" s="94"/>
      <c r="L28" s="94"/>
      <c r="M28" s="94"/>
      <c r="N28" s="94"/>
      <c r="O28" s="94"/>
      <c r="P28" s="118"/>
      <c r="Q28" s="95"/>
      <c r="R28" s="95"/>
      <c r="S28" s="95"/>
      <c r="T28" s="95"/>
      <c r="U28" s="131"/>
      <c r="V28" s="136"/>
    </row>
    <row r="29" spans="2:22" x14ac:dyDescent="0.25">
      <c r="B29" s="96" t="s">
        <v>23</v>
      </c>
      <c r="C29" s="9"/>
      <c r="D29" s="20"/>
      <c r="E29" s="20"/>
      <c r="F29" s="20"/>
      <c r="G29" s="20"/>
      <c r="H29" s="20"/>
      <c r="I29" s="20"/>
      <c r="J29" s="20"/>
      <c r="K29" s="20"/>
      <c r="L29" s="20"/>
      <c r="M29" s="20"/>
      <c r="N29" s="20"/>
      <c r="O29" s="10"/>
      <c r="P29" s="119"/>
      <c r="Q29" s="30"/>
      <c r="R29" s="30"/>
      <c r="S29" s="30"/>
      <c r="T29" s="30"/>
      <c r="U29" s="132"/>
      <c r="V29" s="137"/>
    </row>
    <row r="30" spans="2:22" x14ac:dyDescent="0.25">
      <c r="B30" s="97" t="s">
        <v>24</v>
      </c>
      <c r="C30" s="11" t="s">
        <v>8</v>
      </c>
      <c r="D30" s="21">
        <v>360</v>
      </c>
      <c r="E30" s="114"/>
      <c r="F30" s="113" t="s">
        <v>189</v>
      </c>
      <c r="G30" s="46"/>
      <c r="H30" s="11" t="s">
        <v>203</v>
      </c>
      <c r="I30" s="46"/>
      <c r="J30" s="11" t="s">
        <v>220</v>
      </c>
      <c r="K30" s="46"/>
      <c r="L30" s="11" t="s">
        <v>233</v>
      </c>
      <c r="M30" s="46"/>
      <c r="N30" s="11" t="s">
        <v>246</v>
      </c>
      <c r="O30" s="46"/>
      <c r="P30" s="118"/>
      <c r="Q30" s="44">
        <f t="shared" ref="Q30:Q43" si="10">D30*G30</f>
        <v>0</v>
      </c>
      <c r="R30" s="44">
        <f t="shared" ref="R30:R43" si="11">D30*I30</f>
        <v>0</v>
      </c>
      <c r="S30" s="44">
        <f t="shared" ref="S30:S43" si="12">D30*K30</f>
        <v>0</v>
      </c>
      <c r="T30" s="44">
        <f t="shared" ref="T30:T43" si="13">D30*M30</f>
        <v>0</v>
      </c>
      <c r="U30" s="129">
        <f t="shared" ref="U30:U43" si="14">D30*O30</f>
        <v>0</v>
      </c>
      <c r="V30" s="171"/>
    </row>
    <row r="31" spans="2:22" x14ac:dyDescent="0.25">
      <c r="B31" s="97" t="s">
        <v>25</v>
      </c>
      <c r="C31" s="11" t="s">
        <v>8</v>
      </c>
      <c r="D31" s="21">
        <v>202</v>
      </c>
      <c r="E31" s="114"/>
      <c r="F31" s="113" t="s">
        <v>190</v>
      </c>
      <c r="G31" s="46"/>
      <c r="H31" s="11" t="s">
        <v>207</v>
      </c>
      <c r="I31" s="46"/>
      <c r="J31" s="11" t="s">
        <v>204</v>
      </c>
      <c r="K31" s="46"/>
      <c r="L31" s="11" t="s">
        <v>234</v>
      </c>
      <c r="M31" s="46"/>
      <c r="N31" s="11" t="s">
        <v>247</v>
      </c>
      <c r="O31" s="46"/>
      <c r="P31" s="118"/>
      <c r="Q31" s="44">
        <f t="shared" si="10"/>
        <v>0</v>
      </c>
      <c r="R31" s="44">
        <f t="shared" si="11"/>
        <v>0</v>
      </c>
      <c r="S31" s="44">
        <f t="shared" si="12"/>
        <v>0</v>
      </c>
      <c r="T31" s="44">
        <f t="shared" si="13"/>
        <v>0</v>
      </c>
      <c r="U31" s="129">
        <f t="shared" si="14"/>
        <v>0</v>
      </c>
      <c r="V31" s="168"/>
    </row>
    <row r="32" spans="2:22" x14ac:dyDescent="0.25">
      <c r="B32" s="97" t="s">
        <v>26</v>
      </c>
      <c r="C32" s="11" t="s">
        <v>8</v>
      </c>
      <c r="D32" s="21">
        <v>126</v>
      </c>
      <c r="E32" s="114"/>
      <c r="F32" s="113" t="s">
        <v>191</v>
      </c>
      <c r="G32" s="46"/>
      <c r="H32" s="11" t="s">
        <v>208</v>
      </c>
      <c r="I32" s="46"/>
      <c r="J32" s="11" t="s">
        <v>221</v>
      </c>
      <c r="K32" s="46"/>
      <c r="L32" s="11" t="s">
        <v>205</v>
      </c>
      <c r="M32" s="46"/>
      <c r="N32" s="11" t="s">
        <v>248</v>
      </c>
      <c r="O32" s="46"/>
      <c r="P32" s="118"/>
      <c r="Q32" s="44">
        <f t="shared" si="10"/>
        <v>0</v>
      </c>
      <c r="R32" s="44">
        <f t="shared" si="11"/>
        <v>0</v>
      </c>
      <c r="S32" s="44">
        <f t="shared" si="12"/>
        <v>0</v>
      </c>
      <c r="T32" s="44">
        <f t="shared" si="13"/>
        <v>0</v>
      </c>
      <c r="U32" s="129">
        <f t="shared" si="14"/>
        <v>0</v>
      </c>
      <c r="V32" s="168"/>
    </row>
    <row r="33" spans="2:22" x14ac:dyDescent="0.25">
      <c r="B33" s="97" t="s">
        <v>27</v>
      </c>
      <c r="C33" s="11" t="s">
        <v>8</v>
      </c>
      <c r="D33" s="21">
        <v>84</v>
      </c>
      <c r="E33" s="114"/>
      <c r="F33" s="113" t="s">
        <v>192</v>
      </c>
      <c r="G33" s="46"/>
      <c r="H33" s="11" t="s">
        <v>209</v>
      </c>
      <c r="I33" s="46"/>
      <c r="J33" s="11" t="s">
        <v>222</v>
      </c>
      <c r="K33" s="46"/>
      <c r="L33" s="11" t="s">
        <v>235</v>
      </c>
      <c r="M33" s="46"/>
      <c r="N33" s="11" t="s">
        <v>206</v>
      </c>
      <c r="O33" s="46"/>
      <c r="P33" s="118"/>
      <c r="Q33" s="44">
        <f t="shared" si="10"/>
        <v>0</v>
      </c>
      <c r="R33" s="44">
        <f t="shared" si="11"/>
        <v>0</v>
      </c>
      <c r="S33" s="44">
        <f t="shared" si="12"/>
        <v>0</v>
      </c>
      <c r="T33" s="44">
        <f t="shared" si="13"/>
        <v>0</v>
      </c>
      <c r="U33" s="129">
        <f t="shared" si="14"/>
        <v>0</v>
      </c>
      <c r="V33" s="168"/>
    </row>
    <row r="34" spans="2:22" x14ac:dyDescent="0.25">
      <c r="B34" s="97" t="s">
        <v>28</v>
      </c>
      <c r="C34" s="11" t="s">
        <v>29</v>
      </c>
      <c r="D34" s="21">
        <v>36</v>
      </c>
      <c r="E34" s="114"/>
      <c r="F34" s="113" t="s">
        <v>193</v>
      </c>
      <c r="G34" s="46"/>
      <c r="H34" s="11" t="s">
        <v>210</v>
      </c>
      <c r="I34" s="46"/>
      <c r="J34" s="11" t="s">
        <v>223</v>
      </c>
      <c r="K34" s="46"/>
      <c r="L34" s="11" t="s">
        <v>236</v>
      </c>
      <c r="M34" s="46"/>
      <c r="N34" s="11" t="s">
        <v>249</v>
      </c>
      <c r="O34" s="46"/>
      <c r="P34" s="118"/>
      <c r="Q34" s="44">
        <f t="shared" si="10"/>
        <v>0</v>
      </c>
      <c r="R34" s="44">
        <f t="shared" si="11"/>
        <v>0</v>
      </c>
      <c r="S34" s="44">
        <f t="shared" si="12"/>
        <v>0</v>
      </c>
      <c r="T34" s="44">
        <f t="shared" si="13"/>
        <v>0</v>
      </c>
      <c r="U34" s="129">
        <f t="shared" si="14"/>
        <v>0</v>
      </c>
      <c r="V34" s="168"/>
    </row>
    <row r="35" spans="2:22" x14ac:dyDescent="0.25">
      <c r="B35" s="97" t="s">
        <v>30</v>
      </c>
      <c r="C35" s="11" t="s">
        <v>29</v>
      </c>
      <c r="D35" s="21">
        <v>26</v>
      </c>
      <c r="E35" s="114"/>
      <c r="F35" s="113" t="s">
        <v>194</v>
      </c>
      <c r="G35" s="46"/>
      <c r="H35" s="11" t="s">
        <v>211</v>
      </c>
      <c r="I35" s="46"/>
      <c r="J35" s="11" t="s">
        <v>224</v>
      </c>
      <c r="K35" s="46"/>
      <c r="L35" s="11" t="s">
        <v>237</v>
      </c>
      <c r="M35" s="46"/>
      <c r="N35" s="11" t="s">
        <v>250</v>
      </c>
      <c r="O35" s="46"/>
      <c r="P35" s="118"/>
      <c r="Q35" s="44">
        <f t="shared" si="10"/>
        <v>0</v>
      </c>
      <c r="R35" s="44">
        <f t="shared" si="11"/>
        <v>0</v>
      </c>
      <c r="S35" s="44">
        <f t="shared" si="12"/>
        <v>0</v>
      </c>
      <c r="T35" s="44">
        <f t="shared" si="13"/>
        <v>0</v>
      </c>
      <c r="U35" s="129">
        <f t="shared" si="14"/>
        <v>0</v>
      </c>
      <c r="V35" s="168"/>
    </row>
    <row r="36" spans="2:22" x14ac:dyDescent="0.25">
      <c r="B36" s="97" t="s">
        <v>31</v>
      </c>
      <c r="C36" s="11" t="s">
        <v>29</v>
      </c>
      <c r="D36" s="21">
        <v>24</v>
      </c>
      <c r="E36" s="114"/>
      <c r="F36" s="113" t="s">
        <v>195</v>
      </c>
      <c r="G36" s="46"/>
      <c r="H36" s="11" t="s">
        <v>212</v>
      </c>
      <c r="I36" s="46"/>
      <c r="J36" s="11" t="s">
        <v>225</v>
      </c>
      <c r="K36" s="46"/>
      <c r="L36" s="11" t="s">
        <v>238</v>
      </c>
      <c r="M36" s="46"/>
      <c r="N36" s="11" t="s">
        <v>251</v>
      </c>
      <c r="O36" s="46"/>
      <c r="P36" s="118"/>
      <c r="Q36" s="44">
        <f t="shared" si="10"/>
        <v>0</v>
      </c>
      <c r="R36" s="44">
        <f t="shared" si="11"/>
        <v>0</v>
      </c>
      <c r="S36" s="44">
        <f t="shared" si="12"/>
        <v>0</v>
      </c>
      <c r="T36" s="44">
        <f t="shared" si="13"/>
        <v>0</v>
      </c>
      <c r="U36" s="129">
        <f t="shared" si="14"/>
        <v>0</v>
      </c>
      <c r="V36" s="168"/>
    </row>
    <row r="37" spans="2:22" x14ac:dyDescent="0.25">
      <c r="B37" s="97" t="s">
        <v>32</v>
      </c>
      <c r="C37" s="11" t="s">
        <v>29</v>
      </c>
      <c r="D37" s="21">
        <v>24</v>
      </c>
      <c r="E37" s="114"/>
      <c r="F37" s="113" t="s">
        <v>196</v>
      </c>
      <c r="G37" s="46"/>
      <c r="H37" s="11" t="s">
        <v>213</v>
      </c>
      <c r="I37" s="46"/>
      <c r="J37" s="11" t="s">
        <v>226</v>
      </c>
      <c r="K37" s="46"/>
      <c r="L37" s="11" t="s">
        <v>239</v>
      </c>
      <c r="M37" s="46"/>
      <c r="N37" s="11" t="s">
        <v>252</v>
      </c>
      <c r="O37" s="46"/>
      <c r="P37" s="118"/>
      <c r="Q37" s="44">
        <f t="shared" si="10"/>
        <v>0</v>
      </c>
      <c r="R37" s="44">
        <f t="shared" si="11"/>
        <v>0</v>
      </c>
      <c r="S37" s="44">
        <f t="shared" si="12"/>
        <v>0</v>
      </c>
      <c r="T37" s="44">
        <f t="shared" si="13"/>
        <v>0</v>
      </c>
      <c r="U37" s="129">
        <f t="shared" si="14"/>
        <v>0</v>
      </c>
      <c r="V37" s="168"/>
    </row>
    <row r="38" spans="2:22" x14ac:dyDescent="0.25">
      <c r="B38" s="97" t="s">
        <v>33</v>
      </c>
      <c r="C38" s="11" t="s">
        <v>29</v>
      </c>
      <c r="D38" s="21">
        <v>24</v>
      </c>
      <c r="E38" s="114"/>
      <c r="F38" s="113" t="s">
        <v>197</v>
      </c>
      <c r="G38" s="46"/>
      <c r="H38" s="11" t="s">
        <v>214</v>
      </c>
      <c r="I38" s="46"/>
      <c r="J38" s="11" t="s">
        <v>227</v>
      </c>
      <c r="K38" s="46"/>
      <c r="L38" s="11" t="s">
        <v>240</v>
      </c>
      <c r="M38" s="46"/>
      <c r="N38" s="11" t="s">
        <v>253</v>
      </c>
      <c r="O38" s="46"/>
      <c r="P38" s="118"/>
      <c r="Q38" s="44">
        <f t="shared" si="10"/>
        <v>0</v>
      </c>
      <c r="R38" s="44">
        <f t="shared" si="11"/>
        <v>0</v>
      </c>
      <c r="S38" s="44">
        <f t="shared" si="12"/>
        <v>0</v>
      </c>
      <c r="T38" s="44">
        <f t="shared" si="13"/>
        <v>0</v>
      </c>
      <c r="U38" s="129">
        <f t="shared" si="14"/>
        <v>0</v>
      </c>
      <c r="V38" s="168"/>
    </row>
    <row r="39" spans="2:22" x14ac:dyDescent="0.25">
      <c r="B39" s="97" t="s">
        <v>34</v>
      </c>
      <c r="C39" s="11" t="s">
        <v>29</v>
      </c>
      <c r="D39" s="21">
        <v>13</v>
      </c>
      <c r="E39" s="114"/>
      <c r="F39" s="113" t="s">
        <v>198</v>
      </c>
      <c r="G39" s="46"/>
      <c r="H39" s="11" t="s">
        <v>215</v>
      </c>
      <c r="I39" s="46"/>
      <c r="J39" s="11" t="s">
        <v>228</v>
      </c>
      <c r="K39" s="46"/>
      <c r="L39" s="11" t="s">
        <v>241</v>
      </c>
      <c r="M39" s="46"/>
      <c r="N39" s="11" t="s">
        <v>254</v>
      </c>
      <c r="O39" s="46"/>
      <c r="P39" s="118"/>
      <c r="Q39" s="44">
        <f t="shared" si="10"/>
        <v>0</v>
      </c>
      <c r="R39" s="44">
        <f t="shared" si="11"/>
        <v>0</v>
      </c>
      <c r="S39" s="44">
        <f t="shared" si="12"/>
        <v>0</v>
      </c>
      <c r="T39" s="44">
        <f t="shared" si="13"/>
        <v>0</v>
      </c>
      <c r="U39" s="129">
        <f t="shared" si="14"/>
        <v>0</v>
      </c>
      <c r="V39" s="168"/>
    </row>
    <row r="40" spans="2:22" x14ac:dyDescent="0.25">
      <c r="B40" s="97" t="s">
        <v>35</v>
      </c>
      <c r="C40" s="11" t="s">
        <v>29</v>
      </c>
      <c r="D40" s="21">
        <v>13</v>
      </c>
      <c r="E40" s="114"/>
      <c r="F40" s="113" t="s">
        <v>199</v>
      </c>
      <c r="G40" s="46"/>
      <c r="H40" s="11" t="s">
        <v>216</v>
      </c>
      <c r="I40" s="46"/>
      <c r="J40" s="11" t="s">
        <v>229</v>
      </c>
      <c r="K40" s="46"/>
      <c r="L40" s="11" t="s">
        <v>242</v>
      </c>
      <c r="M40" s="46"/>
      <c r="N40" s="11" t="s">
        <v>255</v>
      </c>
      <c r="O40" s="46"/>
      <c r="P40" s="118"/>
      <c r="Q40" s="44">
        <f t="shared" si="10"/>
        <v>0</v>
      </c>
      <c r="R40" s="44">
        <f t="shared" si="11"/>
        <v>0</v>
      </c>
      <c r="S40" s="44">
        <f t="shared" si="12"/>
        <v>0</v>
      </c>
      <c r="T40" s="44">
        <f t="shared" si="13"/>
        <v>0</v>
      </c>
      <c r="U40" s="129">
        <f t="shared" si="14"/>
        <v>0</v>
      </c>
      <c r="V40" s="168"/>
    </row>
    <row r="41" spans="2:22" x14ac:dyDescent="0.25">
      <c r="B41" s="97" t="s">
        <v>36</v>
      </c>
      <c r="C41" s="11" t="s">
        <v>29</v>
      </c>
      <c r="D41" s="21">
        <v>12</v>
      </c>
      <c r="E41" s="114"/>
      <c r="F41" s="113" t="s">
        <v>200</v>
      </c>
      <c r="G41" s="46"/>
      <c r="H41" s="11" t="s">
        <v>217</v>
      </c>
      <c r="I41" s="46"/>
      <c r="J41" s="11" t="s">
        <v>230</v>
      </c>
      <c r="K41" s="46"/>
      <c r="L41" s="11" t="s">
        <v>243</v>
      </c>
      <c r="M41" s="46"/>
      <c r="N41" s="11" t="s">
        <v>256</v>
      </c>
      <c r="O41" s="46"/>
      <c r="P41" s="118"/>
      <c r="Q41" s="44">
        <f t="shared" si="10"/>
        <v>0</v>
      </c>
      <c r="R41" s="44">
        <f t="shared" si="11"/>
        <v>0</v>
      </c>
      <c r="S41" s="44">
        <f t="shared" si="12"/>
        <v>0</v>
      </c>
      <c r="T41" s="44">
        <f t="shared" si="13"/>
        <v>0</v>
      </c>
      <c r="U41" s="129">
        <f t="shared" si="14"/>
        <v>0</v>
      </c>
      <c r="V41" s="168"/>
    </row>
    <row r="42" spans="2:22" x14ac:dyDescent="0.25">
      <c r="B42" s="97" t="s">
        <v>37</v>
      </c>
      <c r="C42" s="11" t="s">
        <v>29</v>
      </c>
      <c r="D42" s="21">
        <v>12</v>
      </c>
      <c r="E42" s="114"/>
      <c r="F42" s="113" t="s">
        <v>201</v>
      </c>
      <c r="G42" s="46"/>
      <c r="H42" s="11" t="s">
        <v>218</v>
      </c>
      <c r="I42" s="46"/>
      <c r="J42" s="11" t="s">
        <v>231</v>
      </c>
      <c r="K42" s="46"/>
      <c r="L42" s="11" t="s">
        <v>244</v>
      </c>
      <c r="M42" s="46"/>
      <c r="N42" s="11" t="s">
        <v>257</v>
      </c>
      <c r="O42" s="46"/>
      <c r="P42" s="118"/>
      <c r="Q42" s="44">
        <f t="shared" si="10"/>
        <v>0</v>
      </c>
      <c r="R42" s="44">
        <f t="shared" si="11"/>
        <v>0</v>
      </c>
      <c r="S42" s="44">
        <f t="shared" si="12"/>
        <v>0</v>
      </c>
      <c r="T42" s="44">
        <f t="shared" si="13"/>
        <v>0</v>
      </c>
      <c r="U42" s="129">
        <f t="shared" si="14"/>
        <v>0</v>
      </c>
      <c r="V42" s="168"/>
    </row>
    <row r="43" spans="2:22" x14ac:dyDescent="0.25">
      <c r="B43" s="97" t="s">
        <v>38</v>
      </c>
      <c r="C43" s="11" t="s">
        <v>29</v>
      </c>
      <c r="D43" s="21">
        <v>6</v>
      </c>
      <c r="E43" s="114"/>
      <c r="F43" s="113" t="s">
        <v>202</v>
      </c>
      <c r="G43" s="46"/>
      <c r="H43" s="11" t="s">
        <v>219</v>
      </c>
      <c r="I43" s="46"/>
      <c r="J43" s="11" t="s">
        <v>232</v>
      </c>
      <c r="K43" s="46"/>
      <c r="L43" s="11" t="s">
        <v>245</v>
      </c>
      <c r="M43" s="46"/>
      <c r="N43" s="11" t="s">
        <v>258</v>
      </c>
      <c r="O43" s="46"/>
      <c r="P43" s="118"/>
      <c r="Q43" s="44">
        <f t="shared" si="10"/>
        <v>0</v>
      </c>
      <c r="R43" s="44">
        <f t="shared" si="11"/>
        <v>0</v>
      </c>
      <c r="S43" s="44">
        <f t="shared" si="12"/>
        <v>0</v>
      </c>
      <c r="T43" s="44">
        <f t="shared" si="13"/>
        <v>0</v>
      </c>
      <c r="U43" s="129">
        <f t="shared" si="14"/>
        <v>0</v>
      </c>
      <c r="V43" s="168"/>
    </row>
    <row r="44" spans="2:22" ht="15.75" thickBot="1" x14ac:dyDescent="0.3">
      <c r="B44" s="106" t="s">
        <v>39</v>
      </c>
      <c r="C44" s="12"/>
      <c r="D44" s="22"/>
      <c r="E44" s="22"/>
      <c r="F44" s="22"/>
      <c r="G44" s="22"/>
      <c r="H44" s="22"/>
      <c r="I44" s="22"/>
      <c r="J44" s="22"/>
      <c r="K44" s="22"/>
      <c r="L44" s="22"/>
      <c r="M44" s="22"/>
      <c r="N44" s="22"/>
      <c r="O44" s="13"/>
      <c r="P44" s="120"/>
      <c r="Q44" s="124">
        <f>SUM(Q30:Q43)</f>
        <v>0</v>
      </c>
      <c r="R44" s="124">
        <f t="shared" ref="R44:U44" si="15">SUM(R30:R43)</f>
        <v>0</v>
      </c>
      <c r="S44" s="124">
        <f t="shared" si="15"/>
        <v>0</v>
      </c>
      <c r="T44" s="124">
        <f>SUM(T30:T43)</f>
        <v>0</v>
      </c>
      <c r="U44" s="130">
        <f t="shared" si="15"/>
        <v>0</v>
      </c>
      <c r="V44" s="169"/>
    </row>
    <row r="45" spans="2:22" ht="15.75" thickBot="1" x14ac:dyDescent="0.3">
      <c r="B45" s="99"/>
      <c r="C45" s="100"/>
      <c r="D45" s="101"/>
      <c r="E45" s="101"/>
      <c r="F45" s="101"/>
      <c r="G45" s="101"/>
      <c r="H45" s="101"/>
      <c r="I45" s="101"/>
      <c r="J45" s="101"/>
      <c r="K45" s="101"/>
      <c r="L45" s="101"/>
      <c r="M45" s="101"/>
      <c r="N45" s="101"/>
      <c r="O45" s="102"/>
      <c r="P45" s="121"/>
      <c r="Q45" s="103"/>
      <c r="R45" s="104"/>
      <c r="S45" s="104"/>
      <c r="T45" s="104"/>
      <c r="U45" s="104"/>
      <c r="V45" s="142"/>
    </row>
    <row r="46" spans="2:22" ht="16.5" thickBot="1" x14ac:dyDescent="0.3">
      <c r="B46" s="165"/>
      <c r="C46" s="166"/>
      <c r="D46" s="166"/>
      <c r="E46" s="166"/>
      <c r="F46" s="166"/>
      <c r="G46" s="166"/>
      <c r="H46" s="166"/>
      <c r="I46" s="166"/>
      <c r="J46" s="166"/>
      <c r="K46" s="166"/>
      <c r="L46" s="166"/>
      <c r="M46" s="166"/>
      <c r="N46" s="166"/>
      <c r="O46" s="166"/>
      <c r="P46" s="166"/>
      <c r="Q46" s="166"/>
      <c r="R46" s="166"/>
      <c r="S46" s="166"/>
      <c r="T46" s="166"/>
      <c r="U46" s="166"/>
      <c r="V46" s="139"/>
    </row>
    <row r="47" spans="2:22" ht="65.25" customHeight="1" x14ac:dyDescent="0.25">
      <c r="B47" s="25" t="s">
        <v>1</v>
      </c>
      <c r="C47" s="26" t="s">
        <v>3</v>
      </c>
      <c r="D47" s="27" t="s">
        <v>0</v>
      </c>
      <c r="E47" s="27" t="s">
        <v>105</v>
      </c>
      <c r="F47" s="27" t="s">
        <v>106</v>
      </c>
      <c r="G47" s="27" t="s">
        <v>94</v>
      </c>
      <c r="H47" s="27" t="s">
        <v>107</v>
      </c>
      <c r="I47" s="27" t="s">
        <v>95</v>
      </c>
      <c r="J47" s="27" t="s">
        <v>108</v>
      </c>
      <c r="K47" s="27" t="s">
        <v>96</v>
      </c>
      <c r="L47" s="27" t="s">
        <v>109</v>
      </c>
      <c r="M47" s="27" t="s">
        <v>97</v>
      </c>
      <c r="N47" s="27" t="s">
        <v>110</v>
      </c>
      <c r="O47" s="26" t="s">
        <v>99</v>
      </c>
      <c r="P47" s="117"/>
      <c r="Q47" s="28" t="s">
        <v>83</v>
      </c>
      <c r="R47" s="28" t="s">
        <v>84</v>
      </c>
      <c r="S47" s="28" t="s">
        <v>85</v>
      </c>
      <c r="T47" s="28" t="s">
        <v>86</v>
      </c>
      <c r="U47" s="133" t="s">
        <v>87</v>
      </c>
      <c r="V47" s="134" t="s">
        <v>490</v>
      </c>
    </row>
    <row r="48" spans="2:22" x14ac:dyDescent="0.25">
      <c r="B48" s="6"/>
      <c r="C48" s="7"/>
      <c r="D48" s="8"/>
      <c r="E48" s="8"/>
      <c r="F48" s="8"/>
      <c r="G48" s="94"/>
      <c r="H48" s="94"/>
      <c r="I48" s="94"/>
      <c r="J48" s="94"/>
      <c r="K48" s="94"/>
      <c r="L48" s="94"/>
      <c r="M48" s="94"/>
      <c r="N48" s="94"/>
      <c r="O48" s="94"/>
      <c r="P48" s="118"/>
      <c r="Q48" s="95"/>
      <c r="R48" s="95"/>
      <c r="S48" s="95"/>
      <c r="T48" s="95"/>
      <c r="U48" s="131"/>
      <c r="V48" s="136"/>
    </row>
    <row r="49" spans="2:22" x14ac:dyDescent="0.25">
      <c r="B49" s="96" t="s">
        <v>40</v>
      </c>
      <c r="C49" s="9"/>
      <c r="D49" s="20"/>
      <c r="E49" s="20"/>
      <c r="F49" s="20"/>
      <c r="G49" s="20"/>
      <c r="H49" s="20"/>
      <c r="I49" s="20"/>
      <c r="J49" s="20"/>
      <c r="K49" s="20"/>
      <c r="L49" s="20"/>
      <c r="M49" s="20"/>
      <c r="N49" s="20"/>
      <c r="O49" s="10"/>
      <c r="P49" s="119"/>
      <c r="Q49" s="30"/>
      <c r="R49" s="30"/>
      <c r="S49" s="30"/>
      <c r="T49" s="30"/>
      <c r="U49" s="132"/>
      <c r="V49" s="137"/>
    </row>
    <row r="50" spans="2:22" x14ac:dyDescent="0.25">
      <c r="B50" s="97" t="s">
        <v>41</v>
      </c>
      <c r="C50" s="11" t="s">
        <v>29</v>
      </c>
      <c r="D50" s="21">
        <v>17</v>
      </c>
      <c r="E50" s="114"/>
      <c r="F50" s="113" t="s">
        <v>259</v>
      </c>
      <c r="G50" s="46"/>
      <c r="H50" s="11" t="s">
        <v>296</v>
      </c>
      <c r="I50" s="46"/>
      <c r="J50" s="11" t="s">
        <v>345</v>
      </c>
      <c r="K50" s="46"/>
      <c r="L50" s="11" t="s">
        <v>378</v>
      </c>
      <c r="M50" s="46"/>
      <c r="N50" s="11" t="s">
        <v>411</v>
      </c>
      <c r="O50" s="46"/>
      <c r="P50" s="118"/>
      <c r="Q50" s="44">
        <f t="shared" ref="Q50:Q63" si="16">D50*G50</f>
        <v>0</v>
      </c>
      <c r="R50" s="44">
        <f t="shared" ref="R50:R63" si="17">D50*I50</f>
        <v>0</v>
      </c>
      <c r="S50" s="44">
        <f t="shared" ref="S50:S63" si="18">D50*K50</f>
        <v>0</v>
      </c>
      <c r="T50" s="44">
        <f t="shared" ref="T50:T63" si="19">D50*M50</f>
        <v>0</v>
      </c>
      <c r="U50" s="129">
        <f t="shared" ref="U50:U63" si="20">D50*O50</f>
        <v>0</v>
      </c>
      <c r="V50" s="171"/>
    </row>
    <row r="51" spans="2:22" x14ac:dyDescent="0.25">
      <c r="B51" s="97" t="s">
        <v>42</v>
      </c>
      <c r="C51" s="11" t="s">
        <v>29</v>
      </c>
      <c r="D51" s="21">
        <v>16</v>
      </c>
      <c r="E51" s="114"/>
      <c r="F51" s="113" t="s">
        <v>260</v>
      </c>
      <c r="G51" s="46"/>
      <c r="H51" s="11" t="s">
        <v>300</v>
      </c>
      <c r="I51" s="46"/>
      <c r="J51" s="11" t="s">
        <v>297</v>
      </c>
      <c r="K51" s="46"/>
      <c r="L51" s="11" t="s">
        <v>379</v>
      </c>
      <c r="M51" s="46"/>
      <c r="N51" s="11" t="s">
        <v>412</v>
      </c>
      <c r="O51" s="46"/>
      <c r="P51" s="118"/>
      <c r="Q51" s="44">
        <f t="shared" si="16"/>
        <v>0</v>
      </c>
      <c r="R51" s="44">
        <f t="shared" si="17"/>
        <v>0</v>
      </c>
      <c r="S51" s="44">
        <f t="shared" si="18"/>
        <v>0</v>
      </c>
      <c r="T51" s="44">
        <f t="shared" si="19"/>
        <v>0</v>
      </c>
      <c r="U51" s="129">
        <f t="shared" si="20"/>
        <v>0</v>
      </c>
      <c r="V51" s="168"/>
    </row>
    <row r="52" spans="2:22" x14ac:dyDescent="0.25">
      <c r="B52" s="97" t="s">
        <v>43</v>
      </c>
      <c r="C52" s="11" t="s">
        <v>29</v>
      </c>
      <c r="D52" s="21">
        <v>15</v>
      </c>
      <c r="E52" s="114"/>
      <c r="F52" s="113" t="s">
        <v>261</v>
      </c>
      <c r="G52" s="46"/>
      <c r="H52" s="11" t="s">
        <v>301</v>
      </c>
      <c r="I52" s="46"/>
      <c r="J52" s="11" t="s">
        <v>346</v>
      </c>
      <c r="K52" s="46"/>
      <c r="L52" s="11" t="s">
        <v>298</v>
      </c>
      <c r="M52" s="46"/>
      <c r="N52" s="11" t="s">
        <v>413</v>
      </c>
      <c r="O52" s="46"/>
      <c r="P52" s="118"/>
      <c r="Q52" s="44">
        <f t="shared" si="16"/>
        <v>0</v>
      </c>
      <c r="R52" s="44">
        <f t="shared" si="17"/>
        <v>0</v>
      </c>
      <c r="S52" s="44">
        <f t="shared" si="18"/>
        <v>0</v>
      </c>
      <c r="T52" s="44">
        <f t="shared" si="19"/>
        <v>0</v>
      </c>
      <c r="U52" s="129">
        <f t="shared" si="20"/>
        <v>0</v>
      </c>
      <c r="V52" s="168"/>
    </row>
    <row r="53" spans="2:22" x14ac:dyDescent="0.25">
      <c r="B53" s="97" t="s">
        <v>44</v>
      </c>
      <c r="C53" s="11" t="s">
        <v>29</v>
      </c>
      <c r="D53" s="21">
        <v>12</v>
      </c>
      <c r="E53" s="114"/>
      <c r="F53" s="113" t="s">
        <v>262</v>
      </c>
      <c r="G53" s="46"/>
      <c r="H53" s="11" t="s">
        <v>302</v>
      </c>
      <c r="I53" s="46"/>
      <c r="J53" s="11" t="s">
        <v>347</v>
      </c>
      <c r="K53" s="46"/>
      <c r="L53" s="11" t="s">
        <v>380</v>
      </c>
      <c r="M53" s="46"/>
      <c r="N53" s="11" t="s">
        <v>299</v>
      </c>
      <c r="O53" s="46"/>
      <c r="P53" s="118"/>
      <c r="Q53" s="44">
        <f t="shared" si="16"/>
        <v>0</v>
      </c>
      <c r="R53" s="44">
        <f t="shared" si="17"/>
        <v>0</v>
      </c>
      <c r="S53" s="44">
        <f t="shared" si="18"/>
        <v>0</v>
      </c>
      <c r="T53" s="44">
        <f t="shared" si="19"/>
        <v>0</v>
      </c>
      <c r="U53" s="129">
        <f t="shared" si="20"/>
        <v>0</v>
      </c>
      <c r="V53" s="168"/>
    </row>
    <row r="54" spans="2:22" x14ac:dyDescent="0.25">
      <c r="B54" s="97" t="s">
        <v>45</v>
      </c>
      <c r="C54" s="11" t="s">
        <v>29</v>
      </c>
      <c r="D54" s="21">
        <v>8</v>
      </c>
      <c r="E54" s="114"/>
      <c r="F54" s="113" t="s">
        <v>263</v>
      </c>
      <c r="G54" s="46"/>
      <c r="H54" s="11" t="s">
        <v>303</v>
      </c>
      <c r="I54" s="46"/>
      <c r="J54" s="11" t="s">
        <v>348</v>
      </c>
      <c r="K54" s="46"/>
      <c r="L54" s="11" t="s">
        <v>381</v>
      </c>
      <c r="M54" s="46"/>
      <c r="N54" s="11" t="s">
        <v>414</v>
      </c>
      <c r="O54" s="46"/>
      <c r="P54" s="118"/>
      <c r="Q54" s="44">
        <f t="shared" si="16"/>
        <v>0</v>
      </c>
      <c r="R54" s="44">
        <f t="shared" si="17"/>
        <v>0</v>
      </c>
      <c r="S54" s="44">
        <f t="shared" si="18"/>
        <v>0</v>
      </c>
      <c r="T54" s="44">
        <f t="shared" si="19"/>
        <v>0</v>
      </c>
      <c r="U54" s="129">
        <f t="shared" si="20"/>
        <v>0</v>
      </c>
      <c r="V54" s="168"/>
    </row>
    <row r="55" spans="2:22" x14ac:dyDescent="0.25">
      <c r="B55" s="97" t="s">
        <v>46</v>
      </c>
      <c r="C55" s="11" t="s">
        <v>29</v>
      </c>
      <c r="D55" s="21">
        <v>8</v>
      </c>
      <c r="E55" s="114"/>
      <c r="F55" s="113" t="s">
        <v>264</v>
      </c>
      <c r="G55" s="46"/>
      <c r="H55" s="11" t="s">
        <v>304</v>
      </c>
      <c r="I55" s="46"/>
      <c r="J55" s="11" t="s">
        <v>349</v>
      </c>
      <c r="K55" s="46"/>
      <c r="L55" s="11" t="s">
        <v>382</v>
      </c>
      <c r="M55" s="46"/>
      <c r="N55" s="11" t="s">
        <v>415</v>
      </c>
      <c r="O55" s="46"/>
      <c r="P55" s="118"/>
      <c r="Q55" s="44">
        <f t="shared" si="16"/>
        <v>0</v>
      </c>
      <c r="R55" s="44">
        <f t="shared" si="17"/>
        <v>0</v>
      </c>
      <c r="S55" s="44">
        <f t="shared" si="18"/>
        <v>0</v>
      </c>
      <c r="T55" s="44">
        <f t="shared" si="19"/>
        <v>0</v>
      </c>
      <c r="U55" s="129">
        <f t="shared" si="20"/>
        <v>0</v>
      </c>
      <c r="V55" s="168"/>
    </row>
    <row r="56" spans="2:22" x14ac:dyDescent="0.25">
      <c r="B56" s="97" t="s">
        <v>47</v>
      </c>
      <c r="C56" s="11" t="s">
        <v>29</v>
      </c>
      <c r="D56" s="21">
        <v>7</v>
      </c>
      <c r="E56" s="114"/>
      <c r="F56" s="113" t="s">
        <v>265</v>
      </c>
      <c r="G56" s="46"/>
      <c r="H56" s="11" t="s">
        <v>305</v>
      </c>
      <c r="I56" s="46"/>
      <c r="J56" s="11" t="s">
        <v>350</v>
      </c>
      <c r="K56" s="46"/>
      <c r="L56" s="11" t="s">
        <v>383</v>
      </c>
      <c r="M56" s="46"/>
      <c r="N56" s="11" t="s">
        <v>416</v>
      </c>
      <c r="O56" s="46"/>
      <c r="P56" s="118"/>
      <c r="Q56" s="44">
        <f t="shared" si="16"/>
        <v>0</v>
      </c>
      <c r="R56" s="44">
        <f t="shared" si="17"/>
        <v>0</v>
      </c>
      <c r="S56" s="44">
        <f t="shared" si="18"/>
        <v>0</v>
      </c>
      <c r="T56" s="44">
        <f t="shared" si="19"/>
        <v>0</v>
      </c>
      <c r="U56" s="129">
        <f t="shared" si="20"/>
        <v>0</v>
      </c>
      <c r="V56" s="168"/>
    </row>
    <row r="57" spans="2:22" x14ac:dyDescent="0.25">
      <c r="B57" s="97" t="s">
        <v>48</v>
      </c>
      <c r="C57" s="11" t="s">
        <v>29</v>
      </c>
      <c r="D57" s="21">
        <v>6</v>
      </c>
      <c r="E57" s="114"/>
      <c r="F57" s="113" t="s">
        <v>266</v>
      </c>
      <c r="G57" s="46"/>
      <c r="H57" s="11" t="s">
        <v>306</v>
      </c>
      <c r="I57" s="46"/>
      <c r="J57" s="11" t="s">
        <v>351</v>
      </c>
      <c r="K57" s="46"/>
      <c r="L57" s="11" t="s">
        <v>384</v>
      </c>
      <c r="M57" s="46"/>
      <c r="N57" s="11" t="s">
        <v>417</v>
      </c>
      <c r="O57" s="46"/>
      <c r="P57" s="118"/>
      <c r="Q57" s="44">
        <f t="shared" si="16"/>
        <v>0</v>
      </c>
      <c r="R57" s="44">
        <f t="shared" si="17"/>
        <v>0</v>
      </c>
      <c r="S57" s="44">
        <f t="shared" si="18"/>
        <v>0</v>
      </c>
      <c r="T57" s="44">
        <f t="shared" si="19"/>
        <v>0</v>
      </c>
      <c r="U57" s="129">
        <f t="shared" si="20"/>
        <v>0</v>
      </c>
      <c r="V57" s="168"/>
    </row>
    <row r="58" spans="2:22" x14ac:dyDescent="0.25">
      <c r="B58" s="97" t="s">
        <v>49</v>
      </c>
      <c r="C58" s="11" t="s">
        <v>29</v>
      </c>
      <c r="D58" s="21">
        <v>6</v>
      </c>
      <c r="E58" s="114"/>
      <c r="F58" s="113" t="s">
        <v>267</v>
      </c>
      <c r="G58" s="46"/>
      <c r="H58" s="11" t="s">
        <v>307</v>
      </c>
      <c r="I58" s="46"/>
      <c r="J58" s="11" t="s">
        <v>352</v>
      </c>
      <c r="K58" s="46"/>
      <c r="L58" s="11" t="s">
        <v>385</v>
      </c>
      <c r="M58" s="46"/>
      <c r="N58" s="11" t="s">
        <v>418</v>
      </c>
      <c r="O58" s="46"/>
      <c r="P58" s="118"/>
      <c r="Q58" s="44">
        <f t="shared" si="16"/>
        <v>0</v>
      </c>
      <c r="R58" s="44">
        <f t="shared" si="17"/>
        <v>0</v>
      </c>
      <c r="S58" s="44">
        <f t="shared" si="18"/>
        <v>0</v>
      </c>
      <c r="T58" s="44">
        <f t="shared" si="19"/>
        <v>0</v>
      </c>
      <c r="U58" s="129">
        <f t="shared" si="20"/>
        <v>0</v>
      </c>
      <c r="V58" s="168"/>
    </row>
    <row r="59" spans="2:22" x14ac:dyDescent="0.25">
      <c r="B59" s="97" t="s">
        <v>50</v>
      </c>
      <c r="C59" s="11" t="s">
        <v>29</v>
      </c>
      <c r="D59" s="21">
        <v>4</v>
      </c>
      <c r="E59" s="114"/>
      <c r="F59" s="113" t="s">
        <v>268</v>
      </c>
      <c r="G59" s="46"/>
      <c r="H59" s="11" t="s">
        <v>308</v>
      </c>
      <c r="I59" s="46"/>
      <c r="J59" s="11" t="s">
        <v>353</v>
      </c>
      <c r="K59" s="46"/>
      <c r="L59" s="11" t="s">
        <v>386</v>
      </c>
      <c r="M59" s="46"/>
      <c r="N59" s="11" t="s">
        <v>419</v>
      </c>
      <c r="O59" s="46"/>
      <c r="P59" s="118"/>
      <c r="Q59" s="44">
        <f t="shared" si="16"/>
        <v>0</v>
      </c>
      <c r="R59" s="44">
        <f t="shared" si="17"/>
        <v>0</v>
      </c>
      <c r="S59" s="44">
        <f t="shared" si="18"/>
        <v>0</v>
      </c>
      <c r="T59" s="44">
        <f t="shared" si="19"/>
        <v>0</v>
      </c>
      <c r="U59" s="129">
        <f t="shared" si="20"/>
        <v>0</v>
      </c>
      <c r="V59" s="168"/>
    </row>
    <row r="60" spans="2:22" x14ac:dyDescent="0.25">
      <c r="B60" s="97" t="s">
        <v>51</v>
      </c>
      <c r="C60" s="11" t="s">
        <v>29</v>
      </c>
      <c r="D60" s="21">
        <v>3</v>
      </c>
      <c r="E60" s="114"/>
      <c r="F60" s="113" t="s">
        <v>269</v>
      </c>
      <c r="G60" s="46"/>
      <c r="H60" s="11" t="s">
        <v>309</v>
      </c>
      <c r="I60" s="46"/>
      <c r="J60" s="11" t="s">
        <v>354</v>
      </c>
      <c r="K60" s="46"/>
      <c r="L60" s="11" t="s">
        <v>387</v>
      </c>
      <c r="M60" s="46"/>
      <c r="N60" s="11" t="s">
        <v>420</v>
      </c>
      <c r="O60" s="46"/>
      <c r="P60" s="118"/>
      <c r="Q60" s="44">
        <f t="shared" si="16"/>
        <v>0</v>
      </c>
      <c r="R60" s="44">
        <f t="shared" si="17"/>
        <v>0</v>
      </c>
      <c r="S60" s="44">
        <f t="shared" si="18"/>
        <v>0</v>
      </c>
      <c r="T60" s="44">
        <f t="shared" si="19"/>
        <v>0</v>
      </c>
      <c r="U60" s="129">
        <f t="shared" si="20"/>
        <v>0</v>
      </c>
      <c r="V60" s="168"/>
    </row>
    <row r="61" spans="2:22" x14ac:dyDescent="0.25">
      <c r="B61" s="97" t="s">
        <v>52</v>
      </c>
      <c r="C61" s="11" t="s">
        <v>29</v>
      </c>
      <c r="D61" s="21">
        <v>1</v>
      </c>
      <c r="E61" s="114"/>
      <c r="F61" s="113" t="s">
        <v>270</v>
      </c>
      <c r="G61" s="46"/>
      <c r="H61" s="11" t="s">
        <v>310</v>
      </c>
      <c r="I61" s="46"/>
      <c r="J61" s="11" t="s">
        <v>355</v>
      </c>
      <c r="K61" s="46"/>
      <c r="L61" s="11" t="s">
        <v>388</v>
      </c>
      <c r="M61" s="46"/>
      <c r="N61" s="11" t="s">
        <v>421</v>
      </c>
      <c r="O61" s="46"/>
      <c r="P61" s="118"/>
      <c r="Q61" s="44">
        <f t="shared" si="16"/>
        <v>0</v>
      </c>
      <c r="R61" s="44">
        <f t="shared" si="17"/>
        <v>0</v>
      </c>
      <c r="S61" s="44">
        <f t="shared" si="18"/>
        <v>0</v>
      </c>
      <c r="T61" s="44">
        <f t="shared" si="19"/>
        <v>0</v>
      </c>
      <c r="U61" s="129">
        <f t="shared" si="20"/>
        <v>0</v>
      </c>
      <c r="V61" s="168"/>
    </row>
    <row r="62" spans="2:22" x14ac:dyDescent="0.25">
      <c r="B62" s="97" t="s">
        <v>53</v>
      </c>
      <c r="C62" s="11" t="s">
        <v>29</v>
      </c>
      <c r="D62" s="21">
        <v>1</v>
      </c>
      <c r="E62" s="114"/>
      <c r="F62" s="113" t="s">
        <v>271</v>
      </c>
      <c r="G62" s="46"/>
      <c r="H62" s="11" t="s">
        <v>311</v>
      </c>
      <c r="I62" s="46"/>
      <c r="J62" s="11" t="s">
        <v>356</v>
      </c>
      <c r="K62" s="46"/>
      <c r="L62" s="11" t="s">
        <v>389</v>
      </c>
      <c r="M62" s="46"/>
      <c r="N62" s="11" t="s">
        <v>422</v>
      </c>
      <c r="O62" s="46"/>
      <c r="P62" s="118"/>
      <c r="Q62" s="44">
        <f t="shared" si="16"/>
        <v>0</v>
      </c>
      <c r="R62" s="44">
        <f t="shared" si="17"/>
        <v>0</v>
      </c>
      <c r="S62" s="44">
        <f t="shared" si="18"/>
        <v>0</v>
      </c>
      <c r="T62" s="44">
        <f t="shared" si="19"/>
        <v>0</v>
      </c>
      <c r="U62" s="129">
        <f t="shared" si="20"/>
        <v>0</v>
      </c>
      <c r="V62" s="168"/>
    </row>
    <row r="63" spans="2:22" x14ac:dyDescent="0.25">
      <c r="B63" s="97" t="s">
        <v>54</v>
      </c>
      <c r="C63" s="11" t="s">
        <v>29</v>
      </c>
      <c r="D63" s="21">
        <v>1</v>
      </c>
      <c r="E63" s="114"/>
      <c r="F63" s="113" t="s">
        <v>272</v>
      </c>
      <c r="G63" s="46"/>
      <c r="H63" s="11" t="s">
        <v>312</v>
      </c>
      <c r="I63" s="46"/>
      <c r="J63" s="11" t="s">
        <v>357</v>
      </c>
      <c r="K63" s="46"/>
      <c r="L63" s="11" t="s">
        <v>390</v>
      </c>
      <c r="M63" s="46"/>
      <c r="N63" s="11" t="s">
        <v>423</v>
      </c>
      <c r="O63" s="46"/>
      <c r="P63" s="118"/>
      <c r="Q63" s="44">
        <f t="shared" si="16"/>
        <v>0</v>
      </c>
      <c r="R63" s="44">
        <f t="shared" si="17"/>
        <v>0</v>
      </c>
      <c r="S63" s="44">
        <f t="shared" si="18"/>
        <v>0</v>
      </c>
      <c r="T63" s="44">
        <f t="shared" si="19"/>
        <v>0</v>
      </c>
      <c r="U63" s="129">
        <f t="shared" si="20"/>
        <v>0</v>
      </c>
      <c r="V63" s="168"/>
    </row>
    <row r="64" spans="2:22" ht="15.75" thickBot="1" x14ac:dyDescent="0.3">
      <c r="B64" s="98" t="s">
        <v>55</v>
      </c>
      <c r="C64" s="12"/>
      <c r="D64" s="22"/>
      <c r="E64" s="43"/>
      <c r="F64" s="43"/>
      <c r="G64" s="43"/>
      <c r="H64" s="43"/>
      <c r="I64" s="43"/>
      <c r="J64" s="43"/>
      <c r="K64" s="43"/>
      <c r="L64" s="43"/>
      <c r="M64" s="43"/>
      <c r="N64" s="43"/>
      <c r="O64" s="14"/>
      <c r="P64" s="120"/>
      <c r="Q64" s="124">
        <f>SUM(Q50:Q63)</f>
        <v>0</v>
      </c>
      <c r="R64" s="124">
        <f t="shared" ref="R64:U64" si="21">SUM(R50:R63)</f>
        <v>0</v>
      </c>
      <c r="S64" s="124">
        <f t="shared" si="21"/>
        <v>0</v>
      </c>
      <c r="T64" s="124">
        <f t="shared" si="21"/>
        <v>0</v>
      </c>
      <c r="U64" s="130">
        <f t="shared" si="21"/>
        <v>0</v>
      </c>
      <c r="V64" s="169"/>
    </row>
    <row r="65" spans="2:22" ht="15.75" thickBot="1" x14ac:dyDescent="0.3">
      <c r="B65" s="99"/>
      <c r="C65" s="100"/>
      <c r="D65" s="101"/>
      <c r="E65" s="101"/>
      <c r="F65" s="101"/>
      <c r="G65" s="101"/>
      <c r="H65" s="101"/>
      <c r="I65" s="101"/>
      <c r="J65" s="101"/>
      <c r="K65" s="101"/>
      <c r="L65" s="101"/>
      <c r="M65" s="101"/>
      <c r="N65" s="101"/>
      <c r="O65" s="102"/>
      <c r="P65" s="121"/>
      <c r="Q65" s="103"/>
      <c r="R65" s="104"/>
      <c r="S65" s="104"/>
      <c r="T65" s="104"/>
      <c r="U65" s="104"/>
      <c r="V65" s="142"/>
    </row>
    <row r="66" spans="2:22" ht="16.5" thickBot="1" x14ac:dyDescent="0.3">
      <c r="B66" s="165"/>
      <c r="C66" s="166"/>
      <c r="D66" s="166"/>
      <c r="E66" s="166"/>
      <c r="F66" s="166"/>
      <c r="G66" s="166"/>
      <c r="H66" s="166"/>
      <c r="I66" s="166"/>
      <c r="J66" s="166"/>
      <c r="K66" s="166"/>
      <c r="L66" s="166"/>
      <c r="M66" s="166"/>
      <c r="N66" s="166"/>
      <c r="O66" s="166"/>
      <c r="P66" s="166"/>
      <c r="Q66" s="166"/>
      <c r="R66" s="166"/>
      <c r="S66" s="166"/>
      <c r="T66" s="166"/>
      <c r="U66" s="166"/>
      <c r="V66" s="139"/>
    </row>
    <row r="67" spans="2:22" ht="66" customHeight="1" x14ac:dyDescent="0.25">
      <c r="B67" s="25" t="s">
        <v>1</v>
      </c>
      <c r="C67" s="26" t="s">
        <v>3</v>
      </c>
      <c r="D67" s="27" t="s">
        <v>0</v>
      </c>
      <c r="E67" s="27" t="s">
        <v>105</v>
      </c>
      <c r="F67" s="27" t="s">
        <v>106</v>
      </c>
      <c r="G67" s="27" t="s">
        <v>94</v>
      </c>
      <c r="H67" s="27" t="s">
        <v>107</v>
      </c>
      <c r="I67" s="27" t="s">
        <v>95</v>
      </c>
      <c r="J67" s="27" t="s">
        <v>108</v>
      </c>
      <c r="K67" s="27" t="s">
        <v>96</v>
      </c>
      <c r="L67" s="27" t="s">
        <v>109</v>
      </c>
      <c r="M67" s="27" t="s">
        <v>97</v>
      </c>
      <c r="N67" s="27" t="s">
        <v>110</v>
      </c>
      <c r="O67" s="26" t="s">
        <v>99</v>
      </c>
      <c r="P67" s="117"/>
      <c r="Q67" s="28" t="s">
        <v>83</v>
      </c>
      <c r="R67" s="28" t="s">
        <v>84</v>
      </c>
      <c r="S67" s="28" t="s">
        <v>85</v>
      </c>
      <c r="T67" s="28" t="s">
        <v>86</v>
      </c>
      <c r="U67" s="133" t="s">
        <v>87</v>
      </c>
      <c r="V67" s="134" t="s">
        <v>490</v>
      </c>
    </row>
    <row r="68" spans="2:22" x14ac:dyDescent="0.25">
      <c r="B68" s="6"/>
      <c r="C68" s="7"/>
      <c r="D68" s="8"/>
      <c r="E68" s="8"/>
      <c r="F68" s="8"/>
      <c r="G68" s="94"/>
      <c r="H68" s="94"/>
      <c r="I68" s="94"/>
      <c r="J68" s="94"/>
      <c r="K68" s="94"/>
      <c r="L68" s="94"/>
      <c r="M68" s="94"/>
      <c r="N68" s="94"/>
      <c r="O68" s="94"/>
      <c r="P68" s="118"/>
      <c r="Q68" s="95"/>
      <c r="R68" s="95"/>
      <c r="S68" s="95"/>
      <c r="T68" s="95"/>
      <c r="U68" s="131"/>
      <c r="V68" s="136"/>
    </row>
    <row r="69" spans="2:22" x14ac:dyDescent="0.25">
      <c r="B69" s="96" t="s">
        <v>56</v>
      </c>
      <c r="C69" s="9"/>
      <c r="D69" s="20"/>
      <c r="E69" s="20"/>
      <c r="F69" s="20"/>
      <c r="G69" s="20"/>
      <c r="H69" s="20"/>
      <c r="I69" s="20"/>
      <c r="J69" s="20"/>
      <c r="K69" s="20"/>
      <c r="L69" s="20"/>
      <c r="M69" s="20"/>
      <c r="N69" s="20"/>
      <c r="O69" s="10"/>
      <c r="P69" s="119"/>
      <c r="Q69" s="30"/>
      <c r="R69" s="30"/>
      <c r="S69" s="30"/>
      <c r="T69" s="30"/>
      <c r="U69" s="132"/>
      <c r="V69" s="137"/>
    </row>
    <row r="70" spans="2:22" ht="45" x14ac:dyDescent="0.25">
      <c r="B70" s="97" t="s">
        <v>57</v>
      </c>
      <c r="C70" s="11" t="s">
        <v>8</v>
      </c>
      <c r="D70" s="21">
        <v>44</v>
      </c>
      <c r="E70" s="114"/>
      <c r="F70" s="113" t="s">
        <v>273</v>
      </c>
      <c r="G70" s="46"/>
      <c r="H70" s="11" t="s">
        <v>313</v>
      </c>
      <c r="I70" s="46"/>
      <c r="J70" s="11" t="s">
        <v>358</v>
      </c>
      <c r="K70" s="46"/>
      <c r="L70" s="11" t="s">
        <v>391</v>
      </c>
      <c r="M70" s="46"/>
      <c r="N70" s="11" t="s">
        <v>424</v>
      </c>
      <c r="O70" s="46"/>
      <c r="P70" s="118"/>
      <c r="Q70" s="44">
        <f t="shared" ref="Q70:Q76" si="22">D70*G70</f>
        <v>0</v>
      </c>
      <c r="R70" s="44">
        <f t="shared" ref="R70:R76" si="23">D70*I70</f>
        <v>0</v>
      </c>
      <c r="S70" s="44">
        <f t="shared" ref="S70:S76" si="24">D70*K70</f>
        <v>0</v>
      </c>
      <c r="T70" s="44">
        <f t="shared" ref="T70:T76" si="25">D70*M70</f>
        <v>0</v>
      </c>
      <c r="U70" s="129">
        <f t="shared" ref="U70:U76" si="26">D70*O70</f>
        <v>0</v>
      </c>
      <c r="V70" s="171"/>
    </row>
    <row r="71" spans="2:22" ht="30" x14ac:dyDescent="0.25">
      <c r="B71" s="97" t="s">
        <v>58</v>
      </c>
      <c r="C71" s="11" t="s">
        <v>8</v>
      </c>
      <c r="D71" s="21">
        <v>19</v>
      </c>
      <c r="E71" s="114"/>
      <c r="F71" s="113" t="s">
        <v>274</v>
      </c>
      <c r="G71" s="46"/>
      <c r="H71" s="11" t="s">
        <v>317</v>
      </c>
      <c r="I71" s="46"/>
      <c r="J71" s="11" t="s">
        <v>314</v>
      </c>
      <c r="K71" s="46"/>
      <c r="L71" s="11" t="s">
        <v>392</v>
      </c>
      <c r="M71" s="46"/>
      <c r="N71" s="11" t="s">
        <v>425</v>
      </c>
      <c r="O71" s="46"/>
      <c r="P71" s="118"/>
      <c r="Q71" s="44">
        <f t="shared" si="22"/>
        <v>0</v>
      </c>
      <c r="R71" s="44">
        <f t="shared" si="23"/>
        <v>0</v>
      </c>
      <c r="S71" s="44">
        <f t="shared" si="24"/>
        <v>0</v>
      </c>
      <c r="T71" s="44">
        <f t="shared" si="25"/>
        <v>0</v>
      </c>
      <c r="U71" s="129">
        <f t="shared" si="26"/>
        <v>0</v>
      </c>
      <c r="V71" s="168"/>
    </row>
    <row r="72" spans="2:22" ht="30" x14ac:dyDescent="0.25">
      <c r="B72" s="97" t="s">
        <v>59</v>
      </c>
      <c r="C72" s="11" t="s">
        <v>8</v>
      </c>
      <c r="D72" s="21">
        <v>3</v>
      </c>
      <c r="E72" s="114"/>
      <c r="F72" s="113" t="s">
        <v>275</v>
      </c>
      <c r="G72" s="46"/>
      <c r="H72" s="11" t="s">
        <v>318</v>
      </c>
      <c r="I72" s="46"/>
      <c r="J72" s="11" t="s">
        <v>359</v>
      </c>
      <c r="K72" s="46"/>
      <c r="L72" s="11" t="s">
        <v>315</v>
      </c>
      <c r="M72" s="46"/>
      <c r="N72" s="11" t="s">
        <v>426</v>
      </c>
      <c r="O72" s="46"/>
      <c r="P72" s="118"/>
      <c r="Q72" s="44">
        <f t="shared" si="22"/>
        <v>0</v>
      </c>
      <c r="R72" s="44">
        <f t="shared" si="23"/>
        <v>0</v>
      </c>
      <c r="S72" s="44">
        <f t="shared" si="24"/>
        <v>0</v>
      </c>
      <c r="T72" s="44">
        <f t="shared" si="25"/>
        <v>0</v>
      </c>
      <c r="U72" s="129">
        <f t="shared" si="26"/>
        <v>0</v>
      </c>
      <c r="V72" s="168"/>
    </row>
    <row r="73" spans="2:22" ht="30" x14ac:dyDescent="0.25">
      <c r="B73" s="97" t="s">
        <v>60</v>
      </c>
      <c r="C73" s="11" t="s">
        <v>8</v>
      </c>
      <c r="D73" s="21">
        <v>7</v>
      </c>
      <c r="E73" s="114"/>
      <c r="F73" s="113" t="s">
        <v>276</v>
      </c>
      <c r="G73" s="46"/>
      <c r="H73" s="11" t="s">
        <v>319</v>
      </c>
      <c r="I73" s="46"/>
      <c r="J73" s="11" t="s">
        <v>360</v>
      </c>
      <c r="K73" s="46"/>
      <c r="L73" s="11" t="s">
        <v>393</v>
      </c>
      <c r="M73" s="46"/>
      <c r="N73" s="11" t="s">
        <v>316</v>
      </c>
      <c r="O73" s="46"/>
      <c r="P73" s="118"/>
      <c r="Q73" s="44">
        <f t="shared" si="22"/>
        <v>0</v>
      </c>
      <c r="R73" s="44">
        <f t="shared" si="23"/>
        <v>0</v>
      </c>
      <c r="S73" s="44">
        <f t="shared" si="24"/>
        <v>0</v>
      </c>
      <c r="T73" s="44">
        <f t="shared" si="25"/>
        <v>0</v>
      </c>
      <c r="U73" s="129">
        <f t="shared" si="26"/>
        <v>0</v>
      </c>
      <c r="V73" s="168"/>
    </row>
    <row r="74" spans="2:22" ht="30" x14ac:dyDescent="0.25">
      <c r="B74" s="97" t="s">
        <v>61</v>
      </c>
      <c r="C74" s="11" t="s">
        <v>8</v>
      </c>
      <c r="D74" s="21">
        <v>4</v>
      </c>
      <c r="E74" s="114"/>
      <c r="F74" s="113" t="s">
        <v>277</v>
      </c>
      <c r="G74" s="46"/>
      <c r="H74" s="11" t="s">
        <v>320</v>
      </c>
      <c r="I74" s="46"/>
      <c r="J74" s="11" t="s">
        <v>361</v>
      </c>
      <c r="K74" s="46"/>
      <c r="L74" s="11" t="s">
        <v>394</v>
      </c>
      <c r="M74" s="46"/>
      <c r="N74" s="11" t="s">
        <v>427</v>
      </c>
      <c r="O74" s="46"/>
      <c r="P74" s="118"/>
      <c r="Q74" s="44">
        <f t="shared" si="22"/>
        <v>0</v>
      </c>
      <c r="R74" s="44">
        <f t="shared" si="23"/>
        <v>0</v>
      </c>
      <c r="S74" s="44">
        <f t="shared" si="24"/>
        <v>0</v>
      </c>
      <c r="T74" s="44">
        <f t="shared" si="25"/>
        <v>0</v>
      </c>
      <c r="U74" s="129">
        <f t="shared" si="26"/>
        <v>0</v>
      </c>
      <c r="V74" s="168"/>
    </row>
    <row r="75" spans="2:22" ht="30" x14ac:dyDescent="0.25">
      <c r="B75" s="97" t="s">
        <v>62</v>
      </c>
      <c r="C75" s="11" t="s">
        <v>8</v>
      </c>
      <c r="D75" s="21">
        <v>5</v>
      </c>
      <c r="E75" s="114"/>
      <c r="F75" s="113" t="s">
        <v>278</v>
      </c>
      <c r="G75" s="46"/>
      <c r="H75" s="11" t="s">
        <v>321</v>
      </c>
      <c r="I75" s="46"/>
      <c r="J75" s="11" t="s">
        <v>362</v>
      </c>
      <c r="K75" s="46"/>
      <c r="L75" s="11" t="s">
        <v>395</v>
      </c>
      <c r="M75" s="46"/>
      <c r="N75" s="11" t="s">
        <v>428</v>
      </c>
      <c r="O75" s="46"/>
      <c r="P75" s="118"/>
      <c r="Q75" s="44">
        <f t="shared" si="22"/>
        <v>0</v>
      </c>
      <c r="R75" s="44">
        <f t="shared" si="23"/>
        <v>0</v>
      </c>
      <c r="S75" s="44">
        <f t="shared" si="24"/>
        <v>0</v>
      </c>
      <c r="T75" s="44">
        <f t="shared" si="25"/>
        <v>0</v>
      </c>
      <c r="U75" s="129">
        <f t="shared" si="26"/>
        <v>0</v>
      </c>
      <c r="V75" s="168"/>
    </row>
    <row r="76" spans="2:22" ht="30" x14ac:dyDescent="0.25">
      <c r="B76" s="97" t="s">
        <v>63</v>
      </c>
      <c r="C76" s="11" t="s">
        <v>8</v>
      </c>
      <c r="D76" s="21">
        <v>25</v>
      </c>
      <c r="E76" s="114"/>
      <c r="F76" s="113" t="s">
        <v>279</v>
      </c>
      <c r="G76" s="46"/>
      <c r="H76" s="11" t="s">
        <v>322</v>
      </c>
      <c r="I76" s="46"/>
      <c r="J76" s="11" t="s">
        <v>363</v>
      </c>
      <c r="K76" s="46"/>
      <c r="L76" s="11" t="s">
        <v>396</v>
      </c>
      <c r="M76" s="46"/>
      <c r="N76" s="11" t="s">
        <v>429</v>
      </c>
      <c r="O76" s="46"/>
      <c r="P76" s="118"/>
      <c r="Q76" s="44">
        <f t="shared" si="22"/>
        <v>0</v>
      </c>
      <c r="R76" s="44">
        <f t="shared" si="23"/>
        <v>0</v>
      </c>
      <c r="S76" s="44">
        <f t="shared" si="24"/>
        <v>0</v>
      </c>
      <c r="T76" s="44">
        <f t="shared" si="25"/>
        <v>0</v>
      </c>
      <c r="U76" s="129">
        <f t="shared" si="26"/>
        <v>0</v>
      </c>
      <c r="V76" s="168"/>
    </row>
    <row r="77" spans="2:22" ht="15.75" thickBot="1" x14ac:dyDescent="0.3">
      <c r="B77" s="98" t="s">
        <v>64</v>
      </c>
      <c r="C77" s="12"/>
      <c r="D77" s="22"/>
      <c r="E77" s="43"/>
      <c r="F77" s="43"/>
      <c r="G77" s="43"/>
      <c r="H77" s="43"/>
      <c r="I77" s="43"/>
      <c r="J77" s="43"/>
      <c r="K77" s="43"/>
      <c r="L77" s="43"/>
      <c r="M77" s="43"/>
      <c r="N77" s="43"/>
      <c r="O77" s="14"/>
      <c r="P77" s="120"/>
      <c r="Q77" s="124">
        <f>SUM(Q70:Q76)</f>
        <v>0</v>
      </c>
      <c r="R77" s="124">
        <f t="shared" ref="R77:U77" si="27">SUM(R70:R76)</f>
        <v>0</v>
      </c>
      <c r="S77" s="124">
        <f t="shared" si="27"/>
        <v>0</v>
      </c>
      <c r="T77" s="124">
        <f t="shared" si="27"/>
        <v>0</v>
      </c>
      <c r="U77" s="130">
        <f t="shared" si="27"/>
        <v>0</v>
      </c>
      <c r="V77" s="169"/>
    </row>
    <row r="78" spans="2:22" ht="15.75" thickBot="1" x14ac:dyDescent="0.3">
      <c r="B78" s="99"/>
      <c r="C78" s="100"/>
      <c r="D78" s="101"/>
      <c r="E78" s="101"/>
      <c r="F78" s="101"/>
      <c r="G78" s="101"/>
      <c r="H78" s="101"/>
      <c r="I78" s="101"/>
      <c r="J78" s="101"/>
      <c r="K78" s="101"/>
      <c r="L78" s="101"/>
      <c r="M78" s="101"/>
      <c r="N78" s="101"/>
      <c r="O78" s="102"/>
      <c r="P78" s="121"/>
      <c r="Q78" s="103"/>
      <c r="R78" s="104"/>
      <c r="S78" s="104"/>
      <c r="T78" s="104"/>
      <c r="U78" s="104"/>
      <c r="V78" s="142"/>
    </row>
    <row r="79" spans="2:22" ht="16.5" thickBot="1" x14ac:dyDescent="0.3">
      <c r="B79" s="165"/>
      <c r="C79" s="166"/>
      <c r="D79" s="166"/>
      <c r="E79" s="166"/>
      <c r="F79" s="166"/>
      <c r="G79" s="166"/>
      <c r="H79" s="166"/>
      <c r="I79" s="166"/>
      <c r="J79" s="166"/>
      <c r="K79" s="166"/>
      <c r="L79" s="166"/>
      <c r="M79" s="166"/>
      <c r="N79" s="166"/>
      <c r="O79" s="166"/>
      <c r="P79" s="166"/>
      <c r="Q79" s="166"/>
      <c r="R79" s="166"/>
      <c r="S79" s="166"/>
      <c r="T79" s="166"/>
      <c r="U79" s="166"/>
      <c r="V79" s="139"/>
    </row>
    <row r="80" spans="2:22" ht="72.75" customHeight="1" x14ac:dyDescent="0.25">
      <c r="B80" s="25" t="s">
        <v>1</v>
      </c>
      <c r="C80" s="26" t="s">
        <v>3</v>
      </c>
      <c r="D80" s="27" t="s">
        <v>0</v>
      </c>
      <c r="E80" s="27" t="s">
        <v>105</v>
      </c>
      <c r="F80" s="27" t="s">
        <v>106</v>
      </c>
      <c r="G80" s="27" t="s">
        <v>94</v>
      </c>
      <c r="H80" s="27" t="s">
        <v>107</v>
      </c>
      <c r="I80" s="27" t="s">
        <v>95</v>
      </c>
      <c r="J80" s="27" t="s">
        <v>108</v>
      </c>
      <c r="K80" s="27" t="s">
        <v>96</v>
      </c>
      <c r="L80" s="27" t="s">
        <v>109</v>
      </c>
      <c r="M80" s="27" t="s">
        <v>97</v>
      </c>
      <c r="N80" s="27" t="s">
        <v>110</v>
      </c>
      <c r="O80" s="26" t="s">
        <v>98</v>
      </c>
      <c r="P80" s="117"/>
      <c r="Q80" s="28" t="s">
        <v>4</v>
      </c>
      <c r="R80" s="28" t="s">
        <v>5</v>
      </c>
      <c r="S80" s="28" t="s">
        <v>6</v>
      </c>
      <c r="T80" s="28" t="s">
        <v>81</v>
      </c>
      <c r="U80" s="28" t="s">
        <v>82</v>
      </c>
      <c r="V80" s="134" t="s">
        <v>490</v>
      </c>
    </row>
    <row r="81" spans="2:22" x14ac:dyDescent="0.25">
      <c r="B81" s="6"/>
      <c r="C81" s="7"/>
      <c r="D81" s="8"/>
      <c r="E81" s="8"/>
      <c r="F81" s="8"/>
      <c r="G81" s="94"/>
      <c r="H81" s="94"/>
      <c r="I81" s="94"/>
      <c r="J81" s="94"/>
      <c r="K81" s="94"/>
      <c r="L81" s="94"/>
      <c r="M81" s="94"/>
      <c r="N81" s="94"/>
      <c r="O81" s="94"/>
      <c r="P81" s="118"/>
      <c r="Q81" s="95"/>
      <c r="R81" s="95"/>
      <c r="S81" s="95"/>
      <c r="T81" s="95"/>
      <c r="U81" s="95"/>
      <c r="V81" s="95"/>
    </row>
    <row r="82" spans="2:22" x14ac:dyDescent="0.25">
      <c r="B82" s="96" t="s">
        <v>65</v>
      </c>
      <c r="C82" s="9"/>
      <c r="D82" s="20"/>
      <c r="E82" s="20"/>
      <c r="F82" s="20"/>
      <c r="G82" s="20"/>
      <c r="H82" s="20"/>
      <c r="I82" s="20"/>
      <c r="J82" s="20"/>
      <c r="K82" s="20"/>
      <c r="L82" s="20"/>
      <c r="M82" s="20"/>
      <c r="N82" s="20"/>
      <c r="O82" s="10"/>
      <c r="P82" s="119"/>
      <c r="Q82" s="30"/>
      <c r="R82" s="30"/>
      <c r="S82" s="30"/>
      <c r="T82" s="30"/>
      <c r="U82" s="30"/>
      <c r="V82" s="30"/>
    </row>
    <row r="83" spans="2:22" x14ac:dyDescent="0.25">
      <c r="B83" s="107" t="s">
        <v>66</v>
      </c>
      <c r="C83" s="11" t="s">
        <v>8</v>
      </c>
      <c r="D83" s="23">
        <v>200</v>
      </c>
      <c r="E83" s="114"/>
      <c r="F83" s="113" t="s">
        <v>280</v>
      </c>
      <c r="G83" s="47"/>
      <c r="H83" s="11" t="s">
        <v>323</v>
      </c>
      <c r="I83" s="47"/>
      <c r="J83" s="11" t="s">
        <v>364</v>
      </c>
      <c r="K83" s="47"/>
      <c r="L83" s="11" t="s">
        <v>397</v>
      </c>
      <c r="M83" s="47"/>
      <c r="N83" s="11" t="s">
        <v>430</v>
      </c>
      <c r="O83" s="46"/>
      <c r="P83" s="118"/>
      <c r="Q83" s="44">
        <f t="shared" ref="Q83" si="28">D83*G83</f>
        <v>0</v>
      </c>
      <c r="R83" s="44">
        <f t="shared" ref="R83" si="29">D83*I83</f>
        <v>0</v>
      </c>
      <c r="S83" s="44">
        <f t="shared" ref="S83" si="30">D83*K83</f>
        <v>0</v>
      </c>
      <c r="T83" s="44">
        <f t="shared" ref="T83" si="31">D83*M83</f>
        <v>0</v>
      </c>
      <c r="U83" s="44">
        <f t="shared" ref="U83" si="32">D83*O83</f>
        <v>0</v>
      </c>
      <c r="V83" s="168"/>
    </row>
    <row r="84" spans="2:22" ht="15.75" thickBot="1" x14ac:dyDescent="0.3">
      <c r="B84" s="98" t="s">
        <v>67</v>
      </c>
      <c r="C84" s="12"/>
      <c r="D84" s="22"/>
      <c r="E84" s="43"/>
      <c r="F84" s="43"/>
      <c r="G84" s="43"/>
      <c r="H84" s="43"/>
      <c r="I84" s="43"/>
      <c r="J84" s="43"/>
      <c r="K84" s="43"/>
      <c r="L84" s="43"/>
      <c r="M84" s="43"/>
      <c r="N84" s="43"/>
      <c r="O84" s="14"/>
      <c r="P84" s="120"/>
      <c r="Q84" s="124">
        <f>SUM(Q83:Q83)</f>
        <v>0</v>
      </c>
      <c r="R84" s="124">
        <f t="shared" ref="R84:U84" si="33">SUM(R83:R83)</f>
        <v>0</v>
      </c>
      <c r="S84" s="124">
        <f t="shared" si="33"/>
        <v>0</v>
      </c>
      <c r="T84" s="124">
        <f t="shared" si="33"/>
        <v>0</v>
      </c>
      <c r="U84" s="124">
        <f t="shared" si="33"/>
        <v>0</v>
      </c>
      <c r="V84" s="169"/>
    </row>
    <row r="85" spans="2:22" ht="15.75" thickBot="1" x14ac:dyDescent="0.3">
      <c r="B85" s="99"/>
      <c r="C85" s="100"/>
      <c r="D85" s="101"/>
      <c r="E85" s="101"/>
      <c r="F85" s="101"/>
      <c r="G85" s="101"/>
      <c r="H85" s="101"/>
      <c r="I85" s="101"/>
      <c r="J85" s="101"/>
      <c r="K85" s="101"/>
      <c r="L85" s="101"/>
      <c r="M85" s="101"/>
      <c r="N85" s="101"/>
      <c r="O85" s="102"/>
      <c r="P85" s="121"/>
      <c r="Q85" s="103"/>
      <c r="R85" s="104"/>
      <c r="S85" s="104"/>
      <c r="T85" s="104"/>
      <c r="U85" s="104"/>
      <c r="V85" s="142"/>
    </row>
    <row r="86" spans="2:22" ht="16.5" thickBot="1" x14ac:dyDescent="0.3">
      <c r="B86" s="165"/>
      <c r="C86" s="166"/>
      <c r="D86" s="166"/>
      <c r="E86" s="166"/>
      <c r="F86" s="166"/>
      <c r="G86" s="166"/>
      <c r="H86" s="166"/>
      <c r="I86" s="166"/>
      <c r="J86" s="166"/>
      <c r="K86" s="166"/>
      <c r="L86" s="166"/>
      <c r="M86" s="166"/>
      <c r="N86" s="166"/>
      <c r="O86" s="166"/>
      <c r="P86" s="166"/>
      <c r="Q86" s="166"/>
      <c r="R86" s="166"/>
      <c r="S86" s="166"/>
      <c r="T86" s="166"/>
      <c r="U86" s="166"/>
      <c r="V86" s="139"/>
    </row>
    <row r="87" spans="2:22" ht="69" customHeight="1" x14ac:dyDescent="0.25">
      <c r="B87" s="31" t="s">
        <v>1</v>
      </c>
      <c r="C87" s="32" t="s">
        <v>3</v>
      </c>
      <c r="D87" s="33" t="s">
        <v>0</v>
      </c>
      <c r="E87" s="27" t="s">
        <v>105</v>
      </c>
      <c r="F87" s="27" t="s">
        <v>106</v>
      </c>
      <c r="G87" s="33" t="s">
        <v>94</v>
      </c>
      <c r="H87" s="27" t="s">
        <v>107</v>
      </c>
      <c r="I87" s="33" t="s">
        <v>95</v>
      </c>
      <c r="J87" s="27" t="s">
        <v>108</v>
      </c>
      <c r="K87" s="27" t="s">
        <v>96</v>
      </c>
      <c r="L87" s="27" t="s">
        <v>109</v>
      </c>
      <c r="M87" s="27" t="s">
        <v>97</v>
      </c>
      <c r="N87" s="27" t="s">
        <v>110</v>
      </c>
      <c r="O87" s="32" t="s">
        <v>98</v>
      </c>
      <c r="P87" s="122"/>
      <c r="Q87" s="28" t="s">
        <v>83</v>
      </c>
      <c r="R87" s="28" t="s">
        <v>84</v>
      </c>
      <c r="S87" s="28" t="s">
        <v>85</v>
      </c>
      <c r="T87" s="28" t="s">
        <v>86</v>
      </c>
      <c r="U87" s="28" t="s">
        <v>87</v>
      </c>
      <c r="V87" s="134" t="s">
        <v>490</v>
      </c>
    </row>
    <row r="88" spans="2:22" x14ac:dyDescent="0.25">
      <c r="B88" s="15"/>
      <c r="C88" s="16"/>
      <c r="D88" s="17"/>
      <c r="E88" s="17"/>
      <c r="F88" s="17"/>
      <c r="G88" s="94"/>
      <c r="H88" s="94"/>
      <c r="I88" s="94"/>
      <c r="J88" s="94"/>
      <c r="K88" s="94"/>
      <c r="L88" s="94"/>
      <c r="M88" s="94"/>
      <c r="N88" s="94"/>
      <c r="O88" s="94"/>
      <c r="P88" s="118"/>
      <c r="Q88" s="95"/>
      <c r="R88" s="95"/>
      <c r="S88" s="95"/>
      <c r="T88" s="95"/>
      <c r="U88" s="95"/>
      <c r="V88" s="95"/>
    </row>
    <row r="89" spans="2:22" x14ac:dyDescent="0.25">
      <c r="B89" s="96" t="s">
        <v>68</v>
      </c>
      <c r="C89" s="9"/>
      <c r="D89" s="20"/>
      <c r="E89" s="20"/>
      <c r="F89" s="115"/>
      <c r="G89" s="20"/>
      <c r="H89" s="20"/>
      <c r="I89" s="20"/>
      <c r="J89" s="20"/>
      <c r="K89" s="20"/>
      <c r="L89" s="20"/>
      <c r="M89" s="20"/>
      <c r="N89" s="20"/>
      <c r="O89" s="10"/>
      <c r="P89" s="119"/>
      <c r="Q89" s="30"/>
      <c r="R89" s="30"/>
      <c r="S89" s="30"/>
      <c r="T89" s="30"/>
      <c r="U89" s="30"/>
      <c r="V89" s="30"/>
    </row>
    <row r="90" spans="2:22" x14ac:dyDescent="0.25">
      <c r="B90" s="108" t="s">
        <v>69</v>
      </c>
      <c r="C90" s="11" t="s">
        <v>8</v>
      </c>
      <c r="D90" s="23">
        <v>1</v>
      </c>
      <c r="E90" s="114"/>
      <c r="F90" s="113" t="s">
        <v>281</v>
      </c>
      <c r="G90" s="46"/>
      <c r="H90" s="11" t="s">
        <v>324</v>
      </c>
      <c r="I90" s="46"/>
      <c r="J90" s="11" t="s">
        <v>365</v>
      </c>
      <c r="K90" s="46"/>
      <c r="L90" s="11" t="s">
        <v>398</v>
      </c>
      <c r="M90" s="46"/>
      <c r="N90" s="11" t="s">
        <v>431</v>
      </c>
      <c r="O90" s="46"/>
      <c r="P90" s="118"/>
      <c r="Q90" s="44">
        <f t="shared" ref="Q90:Q91" si="34">D90*G90</f>
        <v>0</v>
      </c>
      <c r="R90" s="44">
        <f t="shared" ref="R90:R91" si="35">D90*I90</f>
        <v>0</v>
      </c>
      <c r="S90" s="44">
        <f t="shared" ref="S90:S91" si="36">D90*K90</f>
        <v>0</v>
      </c>
      <c r="T90" s="44">
        <f t="shared" ref="T90:T91" si="37">D90*M90</f>
        <v>0</v>
      </c>
      <c r="U90" s="44">
        <f t="shared" ref="U90:U91" si="38">D90*O90</f>
        <v>0</v>
      </c>
      <c r="V90" s="168"/>
    </row>
    <row r="91" spans="2:22" x14ac:dyDescent="0.25">
      <c r="B91" s="108" t="s">
        <v>70</v>
      </c>
      <c r="C91" s="11" t="s">
        <v>8</v>
      </c>
      <c r="D91" s="24">
        <v>1</v>
      </c>
      <c r="E91" s="114"/>
      <c r="F91" s="113" t="s">
        <v>282</v>
      </c>
      <c r="G91" s="46"/>
      <c r="H91" s="11" t="s">
        <v>325</v>
      </c>
      <c r="I91" s="46"/>
      <c r="J91" s="11" t="s">
        <v>366</v>
      </c>
      <c r="K91" s="46"/>
      <c r="L91" s="11" t="s">
        <v>399</v>
      </c>
      <c r="M91" s="46"/>
      <c r="N91" s="11" t="s">
        <v>432</v>
      </c>
      <c r="O91" s="46"/>
      <c r="P91" s="118"/>
      <c r="Q91" s="44">
        <f t="shared" si="34"/>
        <v>0</v>
      </c>
      <c r="R91" s="44">
        <f t="shared" si="35"/>
        <v>0</v>
      </c>
      <c r="S91" s="44">
        <f t="shared" si="36"/>
        <v>0</v>
      </c>
      <c r="T91" s="44">
        <f t="shared" si="37"/>
        <v>0</v>
      </c>
      <c r="U91" s="44">
        <f t="shared" si="38"/>
        <v>0</v>
      </c>
      <c r="V91" s="170"/>
    </row>
    <row r="92" spans="2:22" ht="15.75" thickBot="1" x14ac:dyDescent="0.3">
      <c r="B92" s="106" t="s">
        <v>71</v>
      </c>
      <c r="C92" s="12"/>
      <c r="D92" s="22"/>
      <c r="E92" s="22"/>
      <c r="F92" s="22"/>
      <c r="G92" s="22"/>
      <c r="H92" s="22"/>
      <c r="I92" s="22"/>
      <c r="J92" s="22"/>
      <c r="K92" s="22"/>
      <c r="L92" s="22"/>
      <c r="M92" s="22"/>
      <c r="N92" s="22"/>
      <c r="O92" s="13"/>
      <c r="P92" s="120"/>
      <c r="Q92" s="124">
        <f>SUM(Q90:Q91)</f>
        <v>0</v>
      </c>
      <c r="R92" s="124">
        <f t="shared" ref="R92:U92" si="39">SUM(R90:R91)</f>
        <v>0</v>
      </c>
      <c r="S92" s="124">
        <f>SUM(S90:S91)</f>
        <v>0</v>
      </c>
      <c r="T92" s="124">
        <f t="shared" si="39"/>
        <v>0</v>
      </c>
      <c r="U92" s="124">
        <f t="shared" si="39"/>
        <v>0</v>
      </c>
      <c r="V92" s="169"/>
    </row>
    <row r="93" spans="2:22" ht="15.75" thickBot="1" x14ac:dyDescent="0.3">
      <c r="B93" s="99"/>
      <c r="C93" s="100"/>
      <c r="D93" s="101"/>
      <c r="E93" s="101"/>
      <c r="F93" s="101"/>
      <c r="G93" s="101"/>
      <c r="H93" s="101"/>
      <c r="I93" s="101"/>
      <c r="J93" s="101"/>
      <c r="K93" s="101"/>
      <c r="L93" s="101"/>
      <c r="M93" s="101"/>
      <c r="N93" s="101"/>
      <c r="O93" s="102"/>
      <c r="P93" s="121"/>
      <c r="Q93" s="103"/>
      <c r="R93" s="104"/>
      <c r="S93" s="104"/>
      <c r="T93" s="104"/>
      <c r="U93" s="104"/>
      <c r="V93" s="142"/>
    </row>
    <row r="94" spans="2:22" ht="16.5" thickBot="1" x14ac:dyDescent="0.3">
      <c r="B94" s="165"/>
      <c r="C94" s="166"/>
      <c r="D94" s="166"/>
      <c r="E94" s="166"/>
      <c r="F94" s="166"/>
      <c r="G94" s="166"/>
      <c r="H94" s="166"/>
      <c r="I94" s="166"/>
      <c r="J94" s="166"/>
      <c r="K94" s="166"/>
      <c r="L94" s="166"/>
      <c r="M94" s="166"/>
      <c r="N94" s="166"/>
      <c r="O94" s="166"/>
      <c r="P94" s="166"/>
      <c r="Q94" s="166"/>
      <c r="R94" s="166"/>
      <c r="S94" s="166"/>
      <c r="T94" s="166"/>
      <c r="U94" s="166"/>
      <c r="V94" s="139"/>
    </row>
    <row r="95" spans="2:22" ht="63.75" customHeight="1" x14ac:dyDescent="0.25">
      <c r="B95" s="25" t="s">
        <v>1</v>
      </c>
      <c r="C95" s="26" t="s">
        <v>3</v>
      </c>
      <c r="D95" s="27" t="s">
        <v>0</v>
      </c>
      <c r="E95" s="27" t="s">
        <v>105</v>
      </c>
      <c r="F95" s="27" t="s">
        <v>106</v>
      </c>
      <c r="G95" s="27" t="s">
        <v>94</v>
      </c>
      <c r="H95" s="27" t="s">
        <v>107</v>
      </c>
      <c r="I95" s="27" t="s">
        <v>95</v>
      </c>
      <c r="J95" s="27" t="s">
        <v>108</v>
      </c>
      <c r="K95" s="27" t="s">
        <v>96</v>
      </c>
      <c r="L95" s="27" t="s">
        <v>109</v>
      </c>
      <c r="M95" s="27" t="s">
        <v>97</v>
      </c>
      <c r="N95" s="27" t="s">
        <v>110</v>
      </c>
      <c r="O95" s="26" t="s">
        <v>98</v>
      </c>
      <c r="P95" s="117"/>
      <c r="Q95" s="28" t="s">
        <v>83</v>
      </c>
      <c r="R95" s="28" t="s">
        <v>84</v>
      </c>
      <c r="S95" s="28" t="s">
        <v>85</v>
      </c>
      <c r="T95" s="28" t="s">
        <v>86</v>
      </c>
      <c r="U95" s="28" t="s">
        <v>87</v>
      </c>
      <c r="V95" s="134" t="s">
        <v>490</v>
      </c>
    </row>
    <row r="96" spans="2:22" x14ac:dyDescent="0.25">
      <c r="B96" s="6"/>
      <c r="C96" s="7"/>
      <c r="D96" s="8"/>
      <c r="E96" s="8"/>
      <c r="F96" s="8"/>
      <c r="G96" s="94"/>
      <c r="H96" s="94"/>
      <c r="I96" s="94"/>
      <c r="J96" s="94"/>
      <c r="K96" s="94"/>
      <c r="L96" s="94"/>
      <c r="M96" s="94"/>
      <c r="N96" s="94"/>
      <c r="O96" s="94"/>
      <c r="P96" s="118"/>
      <c r="Q96" s="95"/>
      <c r="R96" s="95"/>
      <c r="S96" s="95"/>
      <c r="T96" s="95"/>
      <c r="U96" s="95"/>
      <c r="V96" s="95"/>
    </row>
    <row r="97" spans="1:67" x14ac:dyDescent="0.25">
      <c r="B97" s="96" t="s">
        <v>72</v>
      </c>
      <c r="C97" s="9"/>
      <c r="D97" s="20"/>
      <c r="E97" s="20"/>
      <c r="F97" s="115"/>
      <c r="G97" s="20"/>
      <c r="H97" s="20"/>
      <c r="I97" s="20"/>
      <c r="J97" s="20"/>
      <c r="K97" s="20"/>
      <c r="L97" s="20"/>
      <c r="M97" s="20"/>
      <c r="N97" s="20"/>
      <c r="O97" s="10"/>
      <c r="P97" s="119"/>
      <c r="Q97" s="30"/>
      <c r="R97" s="30"/>
      <c r="S97" s="30"/>
      <c r="T97" s="30"/>
      <c r="U97" s="30"/>
      <c r="V97" s="30"/>
    </row>
    <row r="98" spans="1:67" x14ac:dyDescent="0.25">
      <c r="B98" s="97" t="s">
        <v>73</v>
      </c>
      <c r="C98" s="11" t="s">
        <v>29</v>
      </c>
      <c r="D98" s="21">
        <v>97</v>
      </c>
      <c r="E98" s="114"/>
      <c r="F98" s="113" t="s">
        <v>283</v>
      </c>
      <c r="G98" s="46"/>
      <c r="H98" s="11" t="s">
        <v>326</v>
      </c>
      <c r="I98" s="46"/>
      <c r="J98" s="11" t="s">
        <v>367</v>
      </c>
      <c r="K98" s="46"/>
      <c r="L98" s="11" t="s">
        <v>400</v>
      </c>
      <c r="M98" s="46"/>
      <c r="N98" s="11" t="s">
        <v>433</v>
      </c>
      <c r="O98" s="46"/>
      <c r="P98" s="118"/>
      <c r="Q98" s="44">
        <f t="shared" ref="Q98:Q103" si="40">D98*G98</f>
        <v>0</v>
      </c>
      <c r="R98" s="44">
        <f t="shared" ref="R98:R103" si="41">D98*I98</f>
        <v>0</v>
      </c>
      <c r="S98" s="44">
        <f t="shared" ref="S98:S103" si="42">D98*K98</f>
        <v>0</v>
      </c>
      <c r="T98" s="44">
        <f t="shared" ref="T98:T103" si="43">D98*M98</f>
        <v>0</v>
      </c>
      <c r="U98" s="44">
        <f t="shared" ref="U98:U103" si="44">D98*O98</f>
        <v>0</v>
      </c>
      <c r="V98" s="168"/>
    </row>
    <row r="99" spans="1:67" x14ac:dyDescent="0.25">
      <c r="B99" s="97" t="s">
        <v>74</v>
      </c>
      <c r="C99" s="11" t="s">
        <v>29</v>
      </c>
      <c r="D99" s="21">
        <v>10</v>
      </c>
      <c r="E99" s="114"/>
      <c r="F99" s="113" t="s">
        <v>284</v>
      </c>
      <c r="G99" s="46"/>
      <c r="H99" s="11" t="s">
        <v>330</v>
      </c>
      <c r="I99" s="46"/>
      <c r="J99" s="11" t="s">
        <v>327</v>
      </c>
      <c r="K99" s="46"/>
      <c r="L99" s="11" t="s">
        <v>401</v>
      </c>
      <c r="M99" s="46"/>
      <c r="N99" s="11" t="s">
        <v>434</v>
      </c>
      <c r="O99" s="46"/>
      <c r="P99" s="118"/>
      <c r="Q99" s="44">
        <f t="shared" si="40"/>
        <v>0</v>
      </c>
      <c r="R99" s="44">
        <f t="shared" si="41"/>
        <v>0</v>
      </c>
      <c r="S99" s="44">
        <f t="shared" si="42"/>
        <v>0</v>
      </c>
      <c r="T99" s="44">
        <f t="shared" si="43"/>
        <v>0</v>
      </c>
      <c r="U99" s="44">
        <f t="shared" si="44"/>
        <v>0</v>
      </c>
      <c r="V99" s="170"/>
    </row>
    <row r="100" spans="1:67" x14ac:dyDescent="0.25">
      <c r="B100" s="97" t="s">
        <v>75</v>
      </c>
      <c r="C100" s="11" t="s">
        <v>29</v>
      </c>
      <c r="D100" s="21">
        <v>5</v>
      </c>
      <c r="E100" s="114"/>
      <c r="F100" s="113" t="s">
        <v>285</v>
      </c>
      <c r="G100" s="46"/>
      <c r="H100" s="11" t="s">
        <v>331</v>
      </c>
      <c r="I100" s="46"/>
      <c r="J100" s="11" t="s">
        <v>368</v>
      </c>
      <c r="K100" s="46"/>
      <c r="L100" s="11" t="s">
        <v>328</v>
      </c>
      <c r="M100" s="46"/>
      <c r="N100" s="11" t="s">
        <v>435</v>
      </c>
      <c r="O100" s="46"/>
      <c r="P100" s="118"/>
      <c r="Q100" s="44">
        <f t="shared" si="40"/>
        <v>0</v>
      </c>
      <c r="R100" s="44">
        <f t="shared" si="41"/>
        <v>0</v>
      </c>
      <c r="S100" s="44">
        <f t="shared" si="42"/>
        <v>0</v>
      </c>
      <c r="T100" s="44">
        <f t="shared" si="43"/>
        <v>0</v>
      </c>
      <c r="U100" s="44">
        <f t="shared" si="44"/>
        <v>0</v>
      </c>
      <c r="V100" s="168"/>
    </row>
    <row r="101" spans="1:67" x14ac:dyDescent="0.25">
      <c r="B101" s="97" t="s">
        <v>76</v>
      </c>
      <c r="C101" s="11" t="s">
        <v>29</v>
      </c>
      <c r="D101" s="21">
        <v>5</v>
      </c>
      <c r="E101" s="114"/>
      <c r="F101" s="113" t="s">
        <v>286</v>
      </c>
      <c r="G101" s="46"/>
      <c r="H101" s="11" t="s">
        <v>332</v>
      </c>
      <c r="I101" s="46"/>
      <c r="J101" s="11" t="s">
        <v>369</v>
      </c>
      <c r="K101" s="46"/>
      <c r="L101" s="11" t="s">
        <v>402</v>
      </c>
      <c r="M101" s="46"/>
      <c r="N101" s="11" t="s">
        <v>329</v>
      </c>
      <c r="O101" s="46"/>
      <c r="P101" s="118"/>
      <c r="Q101" s="44">
        <f t="shared" si="40"/>
        <v>0</v>
      </c>
      <c r="R101" s="44">
        <f t="shared" si="41"/>
        <v>0</v>
      </c>
      <c r="S101" s="44">
        <f t="shared" si="42"/>
        <v>0</v>
      </c>
      <c r="T101" s="44">
        <f t="shared" si="43"/>
        <v>0</v>
      </c>
      <c r="U101" s="44">
        <f t="shared" si="44"/>
        <v>0</v>
      </c>
      <c r="V101" s="170"/>
    </row>
    <row r="102" spans="1:67" x14ac:dyDescent="0.25">
      <c r="B102" s="97" t="s">
        <v>77</v>
      </c>
      <c r="C102" s="11" t="s">
        <v>29</v>
      </c>
      <c r="D102" s="21">
        <v>3</v>
      </c>
      <c r="E102" s="114"/>
      <c r="F102" s="113" t="s">
        <v>287</v>
      </c>
      <c r="G102" s="46"/>
      <c r="H102" s="11" t="s">
        <v>333</v>
      </c>
      <c r="I102" s="46"/>
      <c r="J102" s="11" t="s">
        <v>370</v>
      </c>
      <c r="K102" s="46"/>
      <c r="L102" s="11" t="s">
        <v>403</v>
      </c>
      <c r="M102" s="46"/>
      <c r="N102" s="11" t="s">
        <v>436</v>
      </c>
      <c r="O102" s="46"/>
      <c r="P102" s="118"/>
      <c r="Q102" s="44">
        <f t="shared" si="40"/>
        <v>0</v>
      </c>
      <c r="R102" s="44">
        <f t="shared" si="41"/>
        <v>0</v>
      </c>
      <c r="S102" s="44">
        <f t="shared" si="42"/>
        <v>0</v>
      </c>
      <c r="T102" s="44">
        <f t="shared" si="43"/>
        <v>0</v>
      </c>
      <c r="U102" s="44">
        <f t="shared" si="44"/>
        <v>0</v>
      </c>
      <c r="V102" s="168"/>
    </row>
    <row r="103" spans="1:67" x14ac:dyDescent="0.25">
      <c r="B103" s="97" t="s">
        <v>78</v>
      </c>
      <c r="C103" s="11" t="s">
        <v>29</v>
      </c>
      <c r="D103" s="21">
        <v>2</v>
      </c>
      <c r="E103" s="114"/>
      <c r="F103" s="113" t="s">
        <v>288</v>
      </c>
      <c r="G103" s="46"/>
      <c r="H103" s="11" t="s">
        <v>334</v>
      </c>
      <c r="I103" s="46"/>
      <c r="J103" s="11" t="s">
        <v>371</v>
      </c>
      <c r="K103" s="46"/>
      <c r="L103" s="11" t="s">
        <v>404</v>
      </c>
      <c r="M103" s="46"/>
      <c r="N103" s="11" t="s">
        <v>437</v>
      </c>
      <c r="O103" s="46"/>
      <c r="P103" s="118"/>
      <c r="Q103" s="44">
        <f t="shared" si="40"/>
        <v>0</v>
      </c>
      <c r="R103" s="44">
        <f t="shared" si="41"/>
        <v>0</v>
      </c>
      <c r="S103" s="44">
        <f t="shared" si="42"/>
        <v>0</v>
      </c>
      <c r="T103" s="44">
        <f t="shared" si="43"/>
        <v>0</v>
      </c>
      <c r="U103" s="44">
        <f t="shared" si="44"/>
        <v>0</v>
      </c>
      <c r="V103" s="168"/>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c r="BO103" s="135"/>
    </row>
    <row r="104" spans="1:67" ht="15.75" thickBot="1" x14ac:dyDescent="0.3">
      <c r="B104" s="98" t="s">
        <v>79</v>
      </c>
      <c r="C104" s="12"/>
      <c r="D104" s="22"/>
      <c r="E104" s="43"/>
      <c r="F104" s="43"/>
      <c r="G104" s="43"/>
      <c r="H104" s="43"/>
      <c r="I104" s="43"/>
      <c r="J104" s="43"/>
      <c r="K104" s="43"/>
      <c r="L104" s="43"/>
      <c r="M104" s="43"/>
      <c r="N104" s="43"/>
      <c r="O104" s="14"/>
      <c r="P104" s="120"/>
      <c r="Q104" s="124">
        <f>SUM(Q98:Q103)</f>
        <v>0</v>
      </c>
      <c r="R104" s="124">
        <f t="shared" ref="R104:U104" si="45">SUM(R98:R103)</f>
        <v>0</v>
      </c>
      <c r="S104" s="124">
        <f t="shared" si="45"/>
        <v>0</v>
      </c>
      <c r="T104" s="124">
        <f>SUM(T98:T103)</f>
        <v>0</v>
      </c>
      <c r="U104" s="124">
        <f t="shared" si="45"/>
        <v>0</v>
      </c>
      <c r="V104" s="169"/>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c r="BO104" s="135"/>
    </row>
    <row r="105" spans="1:67" s="35" customFormat="1" ht="15.75" thickBot="1" x14ac:dyDescent="0.3">
      <c r="A105" s="34"/>
      <c r="B105" s="140"/>
      <c r="C105" s="37"/>
      <c r="D105" s="38"/>
      <c r="E105" s="38"/>
      <c r="F105" s="38"/>
      <c r="G105" s="38"/>
      <c r="H105" s="38"/>
      <c r="I105" s="38"/>
      <c r="J105" s="38"/>
      <c r="K105" s="38"/>
      <c r="L105" s="38"/>
      <c r="M105" s="38"/>
      <c r="N105" s="38"/>
      <c r="O105" s="39"/>
      <c r="P105" s="141"/>
      <c r="Q105" s="40"/>
      <c r="R105" s="40"/>
      <c r="S105" s="40"/>
      <c r="T105" s="40"/>
      <c r="U105" s="40"/>
      <c r="V105" s="143"/>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row>
    <row r="106" spans="1:67" ht="16.5" thickBot="1" x14ac:dyDescent="0.3">
      <c r="B106" s="165"/>
      <c r="C106" s="166"/>
      <c r="D106" s="166"/>
      <c r="E106" s="166"/>
      <c r="F106" s="166"/>
      <c r="G106" s="166"/>
      <c r="H106" s="166"/>
      <c r="I106" s="166"/>
      <c r="J106" s="166"/>
      <c r="K106" s="166"/>
      <c r="L106" s="166"/>
      <c r="M106" s="166"/>
      <c r="N106" s="166"/>
      <c r="O106" s="166"/>
      <c r="P106" s="166"/>
      <c r="Q106" s="166"/>
      <c r="R106" s="166"/>
      <c r="S106" s="166"/>
      <c r="T106" s="166"/>
      <c r="U106" s="166"/>
      <c r="V106" s="139"/>
      <c r="W106" s="135"/>
      <c r="X106" s="135"/>
      <c r="Y106" s="135"/>
      <c r="Z106" s="135"/>
      <c r="AA106" s="135"/>
      <c r="AB106" s="135"/>
      <c r="AC106" s="135"/>
      <c r="AD106" s="135"/>
      <c r="AE106" s="135"/>
      <c r="AF106" s="135"/>
      <c r="AG106" s="135"/>
      <c r="AH106" s="135"/>
      <c r="AI106" s="135"/>
      <c r="AJ106" s="135"/>
      <c r="AK106" s="135"/>
      <c r="AL106" s="135"/>
      <c r="AM106" s="135"/>
      <c r="AN106" s="135"/>
      <c r="AO106" s="135"/>
      <c r="AP106" s="135"/>
      <c r="AQ106" s="135"/>
      <c r="AR106" s="135"/>
      <c r="AS106" s="135"/>
      <c r="AT106" s="135"/>
      <c r="AU106" s="135"/>
      <c r="AV106" s="135"/>
      <c r="AW106" s="135"/>
      <c r="AX106" s="135"/>
      <c r="AY106" s="135"/>
      <c r="AZ106" s="135"/>
      <c r="BA106" s="135"/>
      <c r="BB106" s="135"/>
      <c r="BC106" s="135"/>
      <c r="BD106" s="135"/>
      <c r="BE106" s="135"/>
      <c r="BF106" s="135"/>
      <c r="BG106" s="135"/>
      <c r="BH106" s="135"/>
      <c r="BI106" s="135"/>
      <c r="BJ106" s="135"/>
      <c r="BK106" s="135"/>
      <c r="BL106" s="135"/>
      <c r="BM106" s="135"/>
      <c r="BN106" s="135"/>
      <c r="BO106" s="135"/>
    </row>
    <row r="107" spans="1:67" ht="65.25" customHeight="1" x14ac:dyDescent="0.25">
      <c r="B107" s="31" t="s">
        <v>1</v>
      </c>
      <c r="C107" s="32" t="s">
        <v>3</v>
      </c>
      <c r="D107" s="33" t="s">
        <v>0</v>
      </c>
      <c r="E107" s="27" t="s">
        <v>105</v>
      </c>
      <c r="F107" s="27" t="s">
        <v>106</v>
      </c>
      <c r="G107" s="33" t="s">
        <v>94</v>
      </c>
      <c r="H107" s="27" t="s">
        <v>107</v>
      </c>
      <c r="I107" s="33" t="s">
        <v>95</v>
      </c>
      <c r="J107" s="27" t="s">
        <v>108</v>
      </c>
      <c r="K107" s="27" t="s">
        <v>96</v>
      </c>
      <c r="L107" s="27" t="s">
        <v>109</v>
      </c>
      <c r="M107" s="27" t="s">
        <v>97</v>
      </c>
      <c r="N107" s="27" t="s">
        <v>110</v>
      </c>
      <c r="O107" s="32" t="s">
        <v>98</v>
      </c>
      <c r="P107" s="122"/>
      <c r="Q107" s="28" t="s">
        <v>83</v>
      </c>
      <c r="R107" s="28" t="s">
        <v>84</v>
      </c>
      <c r="S107" s="28" t="s">
        <v>85</v>
      </c>
      <c r="T107" s="28" t="s">
        <v>86</v>
      </c>
      <c r="U107" s="28" t="s">
        <v>87</v>
      </c>
      <c r="V107" s="134" t="s">
        <v>490</v>
      </c>
      <c r="W107" s="135"/>
      <c r="X107" s="135"/>
      <c r="Y107" s="135"/>
      <c r="Z107" s="135"/>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c r="BE107" s="135"/>
      <c r="BF107" s="135"/>
      <c r="BG107" s="135"/>
      <c r="BH107" s="135"/>
      <c r="BI107" s="135"/>
      <c r="BJ107" s="135"/>
      <c r="BK107" s="135"/>
      <c r="BL107" s="135"/>
      <c r="BM107" s="135"/>
      <c r="BN107" s="135"/>
      <c r="BO107" s="135"/>
    </row>
    <row r="108" spans="1:67" x14ac:dyDescent="0.25">
      <c r="B108" s="15"/>
      <c r="C108" s="16"/>
      <c r="D108" s="17"/>
      <c r="E108" s="17"/>
      <c r="F108" s="17"/>
      <c r="G108" s="94"/>
      <c r="H108" s="94"/>
      <c r="I108" s="94"/>
      <c r="J108" s="94"/>
      <c r="K108" s="94"/>
      <c r="L108" s="94"/>
      <c r="M108" s="94"/>
      <c r="N108" s="94"/>
      <c r="O108" s="94"/>
      <c r="P108" s="118"/>
      <c r="Q108" s="95"/>
      <c r="R108" s="95"/>
      <c r="S108" s="95"/>
      <c r="T108" s="95"/>
      <c r="U108" s="95"/>
      <c r="V108" s="95"/>
    </row>
    <row r="109" spans="1:67" x14ac:dyDescent="0.25">
      <c r="B109" s="96" t="s">
        <v>88</v>
      </c>
      <c r="C109" s="9"/>
      <c r="D109" s="20"/>
      <c r="E109" s="20"/>
      <c r="F109" s="20"/>
      <c r="G109" s="20"/>
      <c r="H109" s="20"/>
      <c r="I109" s="20"/>
      <c r="J109" s="20"/>
      <c r="K109" s="20"/>
      <c r="L109" s="20"/>
      <c r="M109" s="20"/>
      <c r="N109" s="20"/>
      <c r="O109" s="10"/>
      <c r="P109" s="119"/>
      <c r="Q109" s="30"/>
      <c r="R109" s="30"/>
      <c r="S109" s="30"/>
      <c r="T109" s="30"/>
      <c r="U109" s="30"/>
      <c r="V109" s="30"/>
    </row>
    <row r="110" spans="1:67" x14ac:dyDescent="0.25">
      <c r="B110" s="109" t="s">
        <v>89</v>
      </c>
      <c r="C110" s="42" t="s">
        <v>8</v>
      </c>
      <c r="D110" s="23">
        <v>1</v>
      </c>
      <c r="E110" s="45"/>
      <c r="F110" s="23" t="s">
        <v>289</v>
      </c>
      <c r="G110" s="46"/>
      <c r="H110" s="11" t="s">
        <v>335</v>
      </c>
      <c r="I110" s="46"/>
      <c r="J110" s="11" t="s">
        <v>372</v>
      </c>
      <c r="K110" s="46"/>
      <c r="L110" s="11" t="s">
        <v>405</v>
      </c>
      <c r="M110" s="46"/>
      <c r="N110" s="11" t="s">
        <v>438</v>
      </c>
      <c r="O110" s="46"/>
      <c r="P110" s="118"/>
      <c r="Q110" s="44">
        <f t="shared" ref="Q110:Q113" si="46">D110*G110</f>
        <v>0</v>
      </c>
      <c r="R110" s="44">
        <f t="shared" ref="R110:R113" si="47">D110*I110</f>
        <v>0</v>
      </c>
      <c r="S110" s="44">
        <f t="shared" ref="S110:S113" si="48">D110*K110</f>
        <v>0</v>
      </c>
      <c r="T110" s="44">
        <f t="shared" ref="T110:T113" si="49">D110*M110</f>
        <v>0</v>
      </c>
      <c r="U110" s="44">
        <f t="shared" ref="U110:U113" si="50">D110*O110</f>
        <v>0</v>
      </c>
      <c r="V110" s="168"/>
    </row>
    <row r="111" spans="1:67" x14ac:dyDescent="0.25">
      <c r="B111" s="110" t="s">
        <v>90</v>
      </c>
      <c r="C111" s="42" t="s">
        <v>8</v>
      </c>
      <c r="D111" s="158">
        <v>50</v>
      </c>
      <c r="E111" s="45"/>
      <c r="F111" s="23" t="s">
        <v>290</v>
      </c>
      <c r="G111" s="46"/>
      <c r="H111" s="11" t="s">
        <v>339</v>
      </c>
      <c r="I111" s="46"/>
      <c r="J111" s="11" t="s">
        <v>336</v>
      </c>
      <c r="K111" s="46"/>
      <c r="L111" s="11" t="s">
        <v>406</v>
      </c>
      <c r="M111" s="46"/>
      <c r="N111" s="11" t="s">
        <v>439</v>
      </c>
      <c r="O111" s="46"/>
      <c r="P111" s="118"/>
      <c r="Q111" s="44">
        <f t="shared" si="46"/>
        <v>0</v>
      </c>
      <c r="R111" s="44">
        <f t="shared" si="47"/>
        <v>0</v>
      </c>
      <c r="S111" s="44">
        <f t="shared" si="48"/>
        <v>0</v>
      </c>
      <c r="T111" s="44">
        <f t="shared" si="49"/>
        <v>0</v>
      </c>
      <c r="U111" s="44">
        <f t="shared" si="50"/>
        <v>0</v>
      </c>
      <c r="V111" s="168"/>
    </row>
    <row r="112" spans="1:67" x14ac:dyDescent="0.25">
      <c r="B112" s="110" t="s">
        <v>91</v>
      </c>
      <c r="C112" s="42" t="s">
        <v>8</v>
      </c>
      <c r="D112" s="158">
        <v>303</v>
      </c>
      <c r="E112" s="45"/>
      <c r="F112" s="23" t="s">
        <v>291</v>
      </c>
      <c r="G112" s="46"/>
      <c r="H112" s="11" t="s">
        <v>340</v>
      </c>
      <c r="I112" s="46"/>
      <c r="J112" s="11" t="s">
        <v>373</v>
      </c>
      <c r="K112" s="46"/>
      <c r="L112" s="11" t="s">
        <v>337</v>
      </c>
      <c r="M112" s="46"/>
      <c r="N112" s="11" t="s">
        <v>440</v>
      </c>
      <c r="O112" s="46"/>
      <c r="P112" s="118"/>
      <c r="Q112" s="44">
        <f t="shared" si="46"/>
        <v>0</v>
      </c>
      <c r="R112" s="44">
        <f t="shared" si="47"/>
        <v>0</v>
      </c>
      <c r="S112" s="44">
        <f t="shared" si="48"/>
        <v>0</v>
      </c>
      <c r="T112" s="44">
        <f t="shared" si="49"/>
        <v>0</v>
      </c>
      <c r="U112" s="44">
        <f t="shared" si="50"/>
        <v>0</v>
      </c>
      <c r="V112" s="168"/>
    </row>
    <row r="113" spans="1:22" x14ac:dyDescent="0.25">
      <c r="B113" s="110" t="s">
        <v>92</v>
      </c>
      <c r="C113" s="42" t="s">
        <v>8</v>
      </c>
      <c r="D113" s="158">
        <v>3</v>
      </c>
      <c r="E113" s="45"/>
      <c r="F113" s="23" t="s">
        <v>292</v>
      </c>
      <c r="G113" s="46"/>
      <c r="H113" s="11" t="s">
        <v>341</v>
      </c>
      <c r="I113" s="46"/>
      <c r="J113" s="11" t="s">
        <v>374</v>
      </c>
      <c r="K113" s="46"/>
      <c r="L113" s="11" t="s">
        <v>407</v>
      </c>
      <c r="M113" s="46"/>
      <c r="N113" s="11" t="s">
        <v>338</v>
      </c>
      <c r="O113" s="46"/>
      <c r="P113" s="118"/>
      <c r="Q113" s="44">
        <f t="shared" si="46"/>
        <v>0</v>
      </c>
      <c r="R113" s="44">
        <f t="shared" si="47"/>
        <v>0</v>
      </c>
      <c r="S113" s="44">
        <f t="shared" si="48"/>
        <v>0</v>
      </c>
      <c r="T113" s="44">
        <f t="shared" si="49"/>
        <v>0</v>
      </c>
      <c r="U113" s="44">
        <f t="shared" si="50"/>
        <v>0</v>
      </c>
      <c r="V113" s="168"/>
    </row>
    <row r="114" spans="1:22" ht="15.75" thickBot="1" x14ac:dyDescent="0.3">
      <c r="B114" s="106" t="s">
        <v>93</v>
      </c>
      <c r="C114" s="12"/>
      <c r="D114" s="22"/>
      <c r="E114" s="22"/>
      <c r="F114" s="22"/>
      <c r="G114" s="22"/>
      <c r="H114" s="22"/>
      <c r="I114" s="22"/>
      <c r="J114" s="22"/>
      <c r="K114" s="22"/>
      <c r="L114" s="22"/>
      <c r="M114" s="22"/>
      <c r="N114" s="22"/>
      <c r="O114" s="13"/>
      <c r="P114" s="120"/>
      <c r="Q114" s="124">
        <f>SUM(Q110:Q113)</f>
        <v>0</v>
      </c>
      <c r="R114" s="124">
        <f t="shared" ref="R114:U114" si="51">SUM(R110:R113)</f>
        <v>0</v>
      </c>
      <c r="S114" s="124">
        <f t="shared" si="51"/>
        <v>0</v>
      </c>
      <c r="T114" s="124">
        <f>SUM(T110:T113)</f>
        <v>0</v>
      </c>
      <c r="U114" s="124">
        <f t="shared" si="51"/>
        <v>0</v>
      </c>
      <c r="V114" s="169"/>
    </row>
    <row r="115" spans="1:22" ht="13.5" customHeight="1" thickBot="1" x14ac:dyDescent="0.3">
      <c r="A115" s="36"/>
      <c r="B115" s="111"/>
      <c r="C115" s="38"/>
      <c r="D115" s="39"/>
      <c r="E115" s="39"/>
      <c r="F115" s="39"/>
      <c r="G115" s="39"/>
      <c r="H115" s="39"/>
      <c r="I115" s="39"/>
      <c r="J115" s="39"/>
      <c r="K115" s="39"/>
      <c r="L115" s="39"/>
      <c r="M115" s="39"/>
      <c r="N115" s="39"/>
      <c r="O115" s="40"/>
      <c r="P115" s="123"/>
      <c r="Q115" s="40"/>
      <c r="R115" s="40"/>
      <c r="S115" s="40"/>
      <c r="T115" s="41"/>
      <c r="U115" s="104"/>
      <c r="V115" s="142"/>
    </row>
    <row r="116" spans="1:22" ht="16.5" thickBot="1" x14ac:dyDescent="0.3">
      <c r="B116" s="165"/>
      <c r="C116" s="166"/>
      <c r="D116" s="166"/>
      <c r="E116" s="166"/>
      <c r="F116" s="166"/>
      <c r="G116" s="166"/>
      <c r="H116" s="166"/>
      <c r="I116" s="166"/>
      <c r="J116" s="166"/>
      <c r="K116" s="166"/>
      <c r="L116" s="166"/>
      <c r="M116" s="166"/>
      <c r="N116" s="166"/>
      <c r="O116" s="166"/>
      <c r="P116" s="166"/>
      <c r="Q116" s="166"/>
      <c r="R116" s="166"/>
      <c r="S116" s="166"/>
      <c r="T116" s="166"/>
      <c r="U116" s="166"/>
      <c r="V116" s="139"/>
    </row>
    <row r="117" spans="1:22" ht="63.75" customHeight="1" x14ac:dyDescent="0.25">
      <c r="B117" s="31" t="s">
        <v>1</v>
      </c>
      <c r="C117" s="32" t="s">
        <v>3</v>
      </c>
      <c r="D117" s="33" t="s">
        <v>0</v>
      </c>
      <c r="E117" s="27" t="s">
        <v>105</v>
      </c>
      <c r="F117" s="27" t="s">
        <v>106</v>
      </c>
      <c r="G117" s="33" t="s">
        <v>512</v>
      </c>
      <c r="H117" s="27" t="s">
        <v>107</v>
      </c>
      <c r="I117" s="33" t="s">
        <v>513</v>
      </c>
      <c r="J117" s="27" t="s">
        <v>108</v>
      </c>
      <c r="K117" s="27" t="s">
        <v>514</v>
      </c>
      <c r="L117" s="27" t="s">
        <v>109</v>
      </c>
      <c r="M117" s="27" t="s">
        <v>515</v>
      </c>
      <c r="N117" s="27" t="s">
        <v>110</v>
      </c>
      <c r="O117" s="32" t="s">
        <v>516</v>
      </c>
      <c r="P117" s="122"/>
      <c r="Q117" s="28" t="s">
        <v>518</v>
      </c>
      <c r="R117" s="28" t="s">
        <v>519</v>
      </c>
      <c r="S117" s="28" t="s">
        <v>520</v>
      </c>
      <c r="T117" s="28" t="s">
        <v>521</v>
      </c>
      <c r="U117" s="32" t="s">
        <v>517</v>
      </c>
      <c r="V117" s="134" t="s">
        <v>490</v>
      </c>
    </row>
    <row r="118" spans="1:22" x14ac:dyDescent="0.25">
      <c r="B118" s="15"/>
      <c r="C118" s="16"/>
      <c r="D118" s="17"/>
      <c r="E118" s="17"/>
      <c r="F118" s="17"/>
      <c r="G118" s="94"/>
      <c r="H118" s="94"/>
      <c r="I118" s="94"/>
      <c r="J118" s="94"/>
      <c r="K118" s="94"/>
      <c r="L118" s="94"/>
      <c r="M118" s="94"/>
      <c r="N118" s="94"/>
      <c r="O118" s="94"/>
      <c r="P118" s="118"/>
      <c r="Q118" s="95"/>
      <c r="R118" s="95"/>
      <c r="S118" s="95"/>
      <c r="T118" s="95"/>
      <c r="U118" s="95"/>
      <c r="V118" s="95"/>
    </row>
    <row r="119" spans="1:22" x14ac:dyDescent="0.25">
      <c r="B119" s="96" t="s">
        <v>100</v>
      </c>
      <c r="C119" s="9"/>
      <c r="D119" s="20"/>
      <c r="E119" s="20"/>
      <c r="F119" s="20"/>
      <c r="G119" s="20"/>
      <c r="H119" s="20"/>
      <c r="I119" s="20"/>
      <c r="J119" s="20"/>
      <c r="K119" s="20"/>
      <c r="L119" s="20"/>
      <c r="M119" s="20"/>
      <c r="N119" s="20"/>
      <c r="O119" s="10"/>
      <c r="P119" s="119"/>
      <c r="Q119" s="30"/>
      <c r="R119" s="30"/>
      <c r="S119" s="30"/>
      <c r="T119" s="30"/>
      <c r="U119" s="30"/>
      <c r="V119" s="30"/>
    </row>
    <row r="120" spans="1:22" ht="30" x14ac:dyDescent="0.25">
      <c r="B120" s="112" t="s">
        <v>101</v>
      </c>
      <c r="C120" s="11" t="s">
        <v>8</v>
      </c>
      <c r="D120" s="21">
        <v>7000</v>
      </c>
      <c r="E120" s="45"/>
      <c r="F120" s="23" t="s">
        <v>293</v>
      </c>
      <c r="G120" s="46"/>
      <c r="H120" s="11" t="s">
        <v>342</v>
      </c>
      <c r="I120" s="46"/>
      <c r="J120" s="11" t="s">
        <v>375</v>
      </c>
      <c r="K120" s="46"/>
      <c r="L120" s="11" t="s">
        <v>408</v>
      </c>
      <c r="M120" s="46"/>
      <c r="N120" s="11" t="s">
        <v>441</v>
      </c>
      <c r="O120" s="159" t="s">
        <v>517</v>
      </c>
      <c r="P120" s="118"/>
      <c r="Q120" s="44">
        <f>D120*G120</f>
        <v>0</v>
      </c>
      <c r="R120" s="44">
        <f>D120*I120</f>
        <v>0</v>
      </c>
      <c r="S120" s="44">
        <f t="shared" ref="S120:S122" si="52">D120*K120</f>
        <v>0</v>
      </c>
      <c r="T120" s="44">
        <f t="shared" ref="T120:T122" si="53">D120*M120</f>
        <v>0</v>
      </c>
      <c r="U120" s="159" t="s">
        <v>517</v>
      </c>
      <c r="V120" s="168"/>
    </row>
    <row r="121" spans="1:22" ht="30" x14ac:dyDescent="0.25">
      <c r="B121" s="108" t="s">
        <v>102</v>
      </c>
      <c r="C121" s="11" t="s">
        <v>8</v>
      </c>
      <c r="D121" s="11">
        <v>2</v>
      </c>
      <c r="E121" s="45"/>
      <c r="F121" s="23" t="s">
        <v>294</v>
      </c>
      <c r="G121" s="46"/>
      <c r="H121" s="11" t="s">
        <v>343</v>
      </c>
      <c r="I121" s="46"/>
      <c r="J121" s="11" t="s">
        <v>376</v>
      </c>
      <c r="K121" s="46"/>
      <c r="L121" s="11" t="s">
        <v>409</v>
      </c>
      <c r="M121" s="46"/>
      <c r="N121" s="11" t="s">
        <v>442</v>
      </c>
      <c r="O121" s="159" t="s">
        <v>517</v>
      </c>
      <c r="P121" s="118"/>
      <c r="Q121" s="44">
        <f>D121*G121</f>
        <v>0</v>
      </c>
      <c r="R121" s="44">
        <f t="shared" ref="R121:R122" si="54">D121*I121</f>
        <v>0</v>
      </c>
      <c r="S121" s="44">
        <f t="shared" si="52"/>
        <v>0</v>
      </c>
      <c r="T121" s="44">
        <f t="shared" si="53"/>
        <v>0</v>
      </c>
      <c r="U121" s="159" t="s">
        <v>517</v>
      </c>
      <c r="V121" s="168"/>
    </row>
    <row r="122" spans="1:22" ht="30" x14ac:dyDescent="0.25">
      <c r="B122" s="108" t="s">
        <v>103</v>
      </c>
      <c r="C122" s="11" t="s">
        <v>8</v>
      </c>
      <c r="D122" s="11">
        <v>8</v>
      </c>
      <c r="E122" s="45"/>
      <c r="F122" s="23" t="s">
        <v>295</v>
      </c>
      <c r="G122" s="46"/>
      <c r="H122" s="11" t="s">
        <v>344</v>
      </c>
      <c r="I122" s="46"/>
      <c r="J122" s="11" t="s">
        <v>377</v>
      </c>
      <c r="K122" s="46"/>
      <c r="L122" s="11" t="s">
        <v>410</v>
      </c>
      <c r="M122" s="46"/>
      <c r="N122" s="11" t="s">
        <v>443</v>
      </c>
      <c r="O122" s="159" t="s">
        <v>517</v>
      </c>
      <c r="P122" s="118"/>
      <c r="Q122" s="44">
        <f>D122*G122</f>
        <v>0</v>
      </c>
      <c r="R122" s="44">
        <f t="shared" si="54"/>
        <v>0</v>
      </c>
      <c r="S122" s="44">
        <f t="shared" si="52"/>
        <v>0</v>
      </c>
      <c r="T122" s="44">
        <f t="shared" si="53"/>
        <v>0</v>
      </c>
      <c r="U122" s="159" t="s">
        <v>517</v>
      </c>
      <c r="V122" s="168"/>
    </row>
    <row r="123" spans="1:22" ht="30.75" thickBot="1" x14ac:dyDescent="0.3">
      <c r="B123" s="106" t="s">
        <v>483</v>
      </c>
      <c r="C123" s="12"/>
      <c r="D123" s="22"/>
      <c r="E123" s="22"/>
      <c r="F123" s="22"/>
      <c r="G123" s="22"/>
      <c r="H123" s="22"/>
      <c r="I123" s="22"/>
      <c r="J123" s="22"/>
      <c r="K123" s="22"/>
      <c r="L123" s="22"/>
      <c r="M123" s="22"/>
      <c r="N123" s="22"/>
      <c r="O123" s="13"/>
      <c r="P123" s="120"/>
      <c r="Q123" s="124">
        <f>SUM(Q120:Q122)</f>
        <v>0</v>
      </c>
      <c r="R123" s="124">
        <f t="shared" ref="R123:T123" si="55">SUM(R120:R122)</f>
        <v>0</v>
      </c>
      <c r="S123" s="124">
        <f t="shared" si="55"/>
        <v>0</v>
      </c>
      <c r="T123" s="124">
        <f t="shared" si="55"/>
        <v>0</v>
      </c>
      <c r="U123" s="159" t="s">
        <v>517</v>
      </c>
      <c r="V123" s="169"/>
    </row>
    <row r="126" spans="1:22" ht="15.75" thickBot="1" x14ac:dyDescent="0.3"/>
    <row r="127" spans="1:22" ht="30" customHeight="1" thickBot="1" x14ac:dyDescent="0.35">
      <c r="N127" s="160" t="s">
        <v>449</v>
      </c>
      <c r="O127" s="161"/>
      <c r="P127" s="125"/>
      <c r="Q127" s="127">
        <f>Q123+Q114+Q104+Q92+Q84+Q77+Q64+Q44+Q24+Q17</f>
        <v>0</v>
      </c>
    </row>
    <row r="130" spans="15:21" ht="15.75" thickBot="1" x14ac:dyDescent="0.3">
      <c r="R130" s="29" t="s">
        <v>484</v>
      </c>
      <c r="S130" s="29" t="s">
        <v>485</v>
      </c>
      <c r="T130" s="29" t="s">
        <v>486</v>
      </c>
      <c r="U130" s="29" t="s">
        <v>487</v>
      </c>
    </row>
    <row r="131" spans="15:21" ht="30" customHeight="1" thickBot="1" x14ac:dyDescent="0.4">
      <c r="O131" s="162" t="s">
        <v>489</v>
      </c>
      <c r="P131" s="163"/>
      <c r="Q131" s="164"/>
      <c r="R131" s="128">
        <f>R123+R114+R104+R92+R84+R77+R64+R44+R24+R17</f>
        <v>0</v>
      </c>
      <c r="S131" s="126">
        <f>S123+S114+S104+S92+S84+S77+S64+S44+S24+S17</f>
        <v>0</v>
      </c>
      <c r="T131" s="126">
        <f>T123+T114+T104+T92+T84+T77+T64+T44+T24+T17</f>
        <v>0</v>
      </c>
      <c r="U131" s="127">
        <f>U114+U104+U92+U84+U77+U64+U44+U24+U17</f>
        <v>0</v>
      </c>
    </row>
  </sheetData>
  <mergeCells count="12">
    <mergeCell ref="N127:O127"/>
    <mergeCell ref="O131:Q131"/>
    <mergeCell ref="B2:V2"/>
    <mergeCell ref="B116:U116"/>
    <mergeCell ref="B94:U94"/>
    <mergeCell ref="B106:U106"/>
    <mergeCell ref="B19:U19"/>
    <mergeCell ref="B26:U26"/>
    <mergeCell ref="B46:U46"/>
    <mergeCell ref="B86:U86"/>
    <mergeCell ref="B66:U66"/>
    <mergeCell ref="B79:U79"/>
  </mergeCells>
  <pageMargins left="0.7" right="0.7" top="0.75" bottom="0.75" header="0.3" footer="0.3"/>
  <pageSetup paperSize="9" scale="29" orientation="portrait"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Currency!$A$1:$A$19</xm:f>
          </x14:formula1>
          <xm:sqref>E6:E16 E23 E30:E43 E50:E63 E70:E76 E83 E90:E91 E98:E103 E110:E113 E120:E122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election activeCell="B3" sqref="B3"/>
    </sheetView>
  </sheetViews>
  <sheetFormatPr defaultRowHeight="15" x14ac:dyDescent="0.25"/>
  <cols>
    <col min="1" max="1" width="1.7109375" customWidth="1"/>
    <col min="2" max="2" width="28.5703125" bestFit="1" customWidth="1"/>
    <col min="3" max="3" width="23.42578125" customWidth="1"/>
    <col min="4" max="7" width="25.7109375" customWidth="1"/>
    <col min="8" max="8" width="26.140625" bestFit="1" customWidth="1"/>
    <col min="9" max="9" width="50" bestFit="1" customWidth="1"/>
    <col min="10" max="10" width="3.5703125" bestFit="1" customWidth="1"/>
  </cols>
  <sheetData>
    <row r="1" spans="2:8" ht="24.75" x14ac:dyDescent="0.25">
      <c r="B1" s="144" t="s">
        <v>491</v>
      </c>
      <c r="C1" s="144" t="s">
        <v>510</v>
      </c>
      <c r="D1" s="144" t="s">
        <v>492</v>
      </c>
      <c r="F1" s="145" t="s">
        <v>493</v>
      </c>
      <c r="G1" s="146"/>
      <c r="H1" s="146"/>
    </row>
    <row r="2" spans="2:8" x14ac:dyDescent="0.25">
      <c r="B2" s="147" t="s">
        <v>494</v>
      </c>
      <c r="C2" s="147" t="s">
        <v>495</v>
      </c>
      <c r="D2" s="147" t="s">
        <v>496</v>
      </c>
      <c r="F2" s="148" t="s">
        <v>497</v>
      </c>
      <c r="G2" s="148" t="s">
        <v>498</v>
      </c>
      <c r="H2" s="148"/>
    </row>
    <row r="3" spans="2:8" x14ac:dyDescent="0.25">
      <c r="B3" s="149" t="s">
        <v>499</v>
      </c>
      <c r="C3" s="149"/>
      <c r="D3" s="150">
        <v>0</v>
      </c>
      <c r="F3" s="151" t="s">
        <v>500</v>
      </c>
      <c r="G3" s="151"/>
      <c r="H3" s="152">
        <v>0.02</v>
      </c>
    </row>
    <row r="4" spans="2:8" x14ac:dyDescent="0.25">
      <c r="B4" s="149" t="s">
        <v>499</v>
      </c>
      <c r="C4" s="149"/>
      <c r="D4" s="150">
        <v>0</v>
      </c>
      <c r="F4" s="151" t="s">
        <v>501</v>
      </c>
      <c r="G4" s="151"/>
      <c r="H4" s="152">
        <v>0.02</v>
      </c>
    </row>
    <row r="5" spans="2:8" x14ac:dyDescent="0.25">
      <c r="B5" s="149" t="s">
        <v>499</v>
      </c>
      <c r="C5" s="149"/>
      <c r="D5" s="150">
        <v>0</v>
      </c>
      <c r="F5" s="151" t="s">
        <v>502</v>
      </c>
      <c r="G5" s="151"/>
      <c r="H5" s="152">
        <v>0.02</v>
      </c>
    </row>
    <row r="6" spans="2:8" x14ac:dyDescent="0.25">
      <c r="B6" s="149"/>
      <c r="C6" s="149"/>
      <c r="D6" s="150"/>
      <c r="F6" s="151" t="s">
        <v>503</v>
      </c>
      <c r="G6" s="153"/>
      <c r="H6" s="152" t="s">
        <v>504</v>
      </c>
    </row>
    <row r="7" spans="2:8" x14ac:dyDescent="0.25">
      <c r="B7" s="149"/>
      <c r="C7" s="149"/>
      <c r="D7" s="154"/>
    </row>
    <row r="8" spans="2:8" x14ac:dyDescent="0.25">
      <c r="B8" s="149"/>
      <c r="C8" s="149"/>
      <c r="D8" s="154"/>
    </row>
    <row r="9" spans="2:8" x14ac:dyDescent="0.25">
      <c r="B9" s="149"/>
      <c r="C9" s="149"/>
      <c r="D9" s="150"/>
    </row>
    <row r="10" spans="2:8" s="5" customFormat="1" x14ac:dyDescent="0.25">
      <c r="B10"/>
      <c r="C10"/>
      <c r="D10"/>
      <c r="E10" s="155"/>
      <c r="F10" s="155"/>
      <c r="G10" s="155"/>
    </row>
    <row r="11" spans="2:8" x14ac:dyDescent="0.25">
      <c r="B11" s="156" t="s">
        <v>505</v>
      </c>
      <c r="C11" s="155"/>
      <c r="D11" s="155"/>
    </row>
    <row r="12" spans="2:8" x14ac:dyDescent="0.25">
      <c r="B12" s="135" t="s">
        <v>501</v>
      </c>
      <c r="C12" s="157"/>
    </row>
    <row r="13" spans="2:8" x14ac:dyDescent="0.25">
      <c r="B13" s="135" t="s">
        <v>500</v>
      </c>
    </row>
    <row r="14" spans="2:8" x14ac:dyDescent="0.25">
      <c r="B14" s="135" t="s">
        <v>506</v>
      </c>
    </row>
    <row r="15" spans="2:8" x14ac:dyDescent="0.25">
      <c r="B15" s="135" t="s">
        <v>507</v>
      </c>
    </row>
    <row r="16" spans="2:8" x14ac:dyDescent="0.25">
      <c r="B16" s="135" t="s">
        <v>508</v>
      </c>
    </row>
    <row r="17" spans="2:2" x14ac:dyDescent="0.25">
      <c r="B17" s="135" t="s">
        <v>509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Offer Summary</vt:lpstr>
      <vt:lpstr>CLIN Summary (SSS)</vt:lpstr>
      <vt:lpstr>Rates</vt:lpstr>
      <vt:lpstr>Currency</vt:lpstr>
      <vt:lpstr>'CLIN Summary (SSS)'!Print_Area</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Stanley Dave</dc:creator>
  <cp:lastModifiedBy>Backes Thomas</cp:lastModifiedBy>
  <dcterms:created xsi:type="dcterms:W3CDTF">2021-01-25T10:16:47Z</dcterms:created>
  <dcterms:modified xsi:type="dcterms:W3CDTF">2021-02-02T13:38:33Z</dcterms:modified>
</cp:coreProperties>
</file>