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13.xml" ContentType="application/vnd.openxmlformats-officedocument.drawingml.chart+xml"/>
  <Override PartName="/xl/drawings/drawing15.xml" ContentType="application/vnd.openxmlformats-officedocument.drawingml.chartshapes+xml"/>
  <Override PartName="/xl/charts/chart14.xml" ContentType="application/vnd.openxmlformats-officedocument.drawingml.chart+xml"/>
  <Override PartName="/xl/drawings/drawing16.xml" ContentType="application/vnd.openxmlformats-officedocument.drawingml.chartshapes+xml"/>
  <Override PartName="/xl/charts/chart15.xml" ContentType="application/vnd.openxmlformats-officedocument.drawingml.chart+xml"/>
  <Override PartName="/xl/drawings/drawing17.xml" ContentType="application/vnd.openxmlformats-officedocument.drawingml.chartshapes+xml"/>
  <Override PartName="/xl/charts/chart16.xml" ContentType="application/vnd.openxmlformats-officedocument.drawingml.chart+xml"/>
  <Override PartName="/xl/drawings/drawing18.xml" ContentType="application/vnd.openxmlformats-officedocument.drawingml.chartshapes+xml"/>
  <Override PartName="/xl/charts/chart17.xml" ContentType="application/vnd.openxmlformats-officedocument.drawingml.chart+xml"/>
  <Override PartName="/xl/drawings/drawing1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744" yWindow="-372" windowWidth="10296" windowHeight="11820" activeTab="2"/>
  </bookViews>
  <sheets>
    <sheet name="ΑΝΤΑΓΩΝΙΣΜΟΣ ΕΛΑΙΩΝ 4ΨΗΦΙΟΙ" sheetId="1" r:id="rId1"/>
    <sheet name="ΑΝΤΑΓΩΝΙΣΜΟΣ ΕΛΑΙΟΛΑΔΟ 10ΨΗΦΙΟΙ" sheetId="2" r:id="rId2"/>
    <sheet name="ΕΞΑΓΩΓΕΣ ΒΡΩΣΙΜΩΝ ΕΛΑΙΩΝ ΕΛΣΤΑΤ" sheetId="3" r:id="rId3"/>
  </sheets>
  <calcPr calcId="145621"/>
</workbook>
</file>

<file path=xl/calcChain.xml><?xml version="1.0" encoding="utf-8"?>
<calcChain xmlns="http://schemas.openxmlformats.org/spreadsheetml/2006/main">
  <c r="X9" i="3" l="1"/>
  <c r="W9" i="3"/>
  <c r="S9" i="3"/>
  <c r="R9" i="3"/>
  <c r="N9" i="3"/>
  <c r="M9" i="3"/>
  <c r="I9" i="3"/>
  <c r="H9" i="3"/>
  <c r="D9" i="3"/>
  <c r="C9" i="3"/>
  <c r="C50" i="1"/>
  <c r="E11" i="2" l="1"/>
  <c r="E50" i="2"/>
  <c r="F50" i="2"/>
  <c r="D175" i="1"/>
  <c r="C175" i="1"/>
  <c r="E173" i="1"/>
  <c r="F173" i="1"/>
  <c r="E172" i="1"/>
  <c r="F172" i="1"/>
  <c r="E171" i="1"/>
  <c r="F171" i="1"/>
  <c r="C69" i="1"/>
  <c r="D50" i="1"/>
  <c r="F30" i="1"/>
  <c r="F31" i="1"/>
  <c r="F32" i="1"/>
  <c r="F33" i="1"/>
  <c r="F34" i="1"/>
  <c r="F35" i="1"/>
  <c r="D37" i="1"/>
  <c r="C37" i="1"/>
  <c r="F37" i="1" s="1"/>
  <c r="E19" i="1"/>
  <c r="F8" i="1"/>
  <c r="F9" i="1"/>
  <c r="F10" i="1"/>
  <c r="F11" i="1"/>
  <c r="F12" i="1"/>
  <c r="F62" i="2" l="1"/>
  <c r="F63" i="2"/>
  <c r="F64" i="2"/>
  <c r="F65" i="2"/>
  <c r="F61" i="2"/>
  <c r="D66" i="2"/>
  <c r="C66" i="2"/>
  <c r="F66" i="2" s="1"/>
  <c r="E61" i="2"/>
  <c r="E62" i="2"/>
  <c r="E63" i="2"/>
  <c r="E65" i="2"/>
  <c r="E64" i="2"/>
  <c r="F51" i="2"/>
  <c r="F52" i="2"/>
  <c r="D53" i="2"/>
  <c r="C53" i="2"/>
  <c r="F53" i="2" s="1"/>
  <c r="F11" i="2"/>
  <c r="D15" i="2"/>
  <c r="C15" i="2"/>
  <c r="F182" i="1" l="1"/>
  <c r="F183" i="1"/>
  <c r="F184" i="1"/>
  <c r="F185" i="1"/>
  <c r="F186" i="1"/>
  <c r="F187" i="1"/>
  <c r="F188" i="1"/>
  <c r="F189" i="1"/>
  <c r="F190" i="1"/>
  <c r="F181" i="1"/>
  <c r="D192" i="1"/>
  <c r="C192" i="1"/>
  <c r="F192" i="1" s="1"/>
  <c r="E187" i="1"/>
  <c r="E190" i="1"/>
  <c r="E185" i="1"/>
  <c r="E189" i="1"/>
  <c r="E184" i="1"/>
  <c r="E186" i="1"/>
  <c r="E182" i="1"/>
  <c r="E181" i="1"/>
  <c r="F175" i="1"/>
  <c r="E192" i="1" l="1"/>
  <c r="C191" i="1"/>
  <c r="C174" i="1"/>
  <c r="D155" i="1"/>
  <c r="C155" i="1"/>
  <c r="E153" i="1"/>
  <c r="F153" i="1"/>
  <c r="E149" i="1"/>
  <c r="F149" i="1"/>
  <c r="D135" i="1"/>
  <c r="C135" i="1"/>
  <c r="E127" i="1"/>
  <c r="F127" i="1"/>
  <c r="D115" i="1"/>
  <c r="C115" i="1"/>
  <c r="D86" i="1"/>
  <c r="C86" i="1"/>
  <c r="E84" i="1"/>
  <c r="F84" i="1"/>
  <c r="E64" i="1"/>
  <c r="F64" i="1"/>
  <c r="E9" i="1"/>
  <c r="F115" i="1" l="1"/>
  <c r="E191" i="1"/>
  <c r="F191" i="1"/>
  <c r="F145" i="1"/>
  <c r="F146" i="1"/>
  <c r="F147" i="1"/>
  <c r="F148" i="1"/>
  <c r="F150" i="1"/>
  <c r="F151" i="1"/>
  <c r="F152" i="1"/>
  <c r="F98" i="1"/>
  <c r="F99" i="1"/>
  <c r="F100" i="1"/>
  <c r="F101" i="1"/>
  <c r="F103" i="1"/>
  <c r="F102" i="1"/>
  <c r="F25" i="2" l="1"/>
  <c r="E25" i="2"/>
  <c r="F135" i="1" l="1"/>
  <c r="F125" i="1"/>
  <c r="F126" i="1"/>
  <c r="F128" i="1"/>
  <c r="F124" i="1"/>
  <c r="F129" i="1"/>
  <c r="F130" i="1"/>
  <c r="F132" i="1"/>
  <c r="F133" i="1"/>
  <c r="F131" i="1"/>
  <c r="F155" i="1" l="1"/>
  <c r="D105" i="1"/>
  <c r="C105" i="1"/>
  <c r="F105" i="1" s="1"/>
  <c r="F82" i="1"/>
  <c r="D22" i="1"/>
  <c r="C22" i="1"/>
  <c r="D14" i="1"/>
  <c r="C14" i="1"/>
  <c r="F14" i="1" s="1"/>
  <c r="F24" i="2" l="1"/>
  <c r="E24" i="2"/>
  <c r="F22" i="2"/>
  <c r="E22" i="2"/>
  <c r="F23" i="2"/>
  <c r="E23" i="2"/>
  <c r="F21" i="2"/>
  <c r="E21" i="2"/>
  <c r="E51" i="2"/>
  <c r="E52" i="2"/>
  <c r="D42" i="2" l="1"/>
  <c r="C42" i="2"/>
  <c r="F42" i="2" s="1"/>
  <c r="F39" i="2"/>
  <c r="E39" i="2"/>
  <c r="F41" i="2"/>
  <c r="E41" i="2"/>
  <c r="F38" i="2"/>
  <c r="E38" i="2"/>
  <c r="F40" i="2"/>
  <c r="E40" i="2"/>
  <c r="F37" i="2"/>
  <c r="E37" i="2"/>
  <c r="F12" i="2"/>
  <c r="E12" i="2"/>
  <c r="F13" i="2"/>
  <c r="E13" i="2"/>
  <c r="F9" i="2"/>
  <c r="E9" i="2"/>
  <c r="F10" i="2"/>
  <c r="E10" i="2"/>
  <c r="F8" i="2"/>
  <c r="E8" i="2"/>
  <c r="F7" i="2"/>
  <c r="E7" i="2"/>
  <c r="C104" i="1" l="1"/>
  <c r="E102" i="1"/>
  <c r="E103" i="1"/>
  <c r="E101" i="1"/>
  <c r="E99" i="1"/>
  <c r="E98" i="1"/>
  <c r="F97" i="1"/>
  <c r="E97" i="1"/>
  <c r="C154" i="1"/>
  <c r="E151" i="1"/>
  <c r="E152" i="1"/>
  <c r="E150" i="1"/>
  <c r="E148" i="1"/>
  <c r="E147" i="1"/>
  <c r="E145" i="1"/>
  <c r="E146" i="1"/>
  <c r="F144" i="1"/>
  <c r="E144" i="1"/>
  <c r="E154" i="1" l="1"/>
  <c r="F154" i="1"/>
  <c r="E104" i="1"/>
  <c r="F104" i="1"/>
  <c r="E105" i="1"/>
  <c r="E155" i="1"/>
  <c r="F170" i="1"/>
  <c r="E170" i="1"/>
  <c r="F169" i="1"/>
  <c r="E169" i="1"/>
  <c r="F168" i="1"/>
  <c r="E168" i="1"/>
  <c r="F166" i="1"/>
  <c r="E166" i="1"/>
  <c r="F165" i="1"/>
  <c r="E165" i="1"/>
  <c r="F167" i="1"/>
  <c r="E167" i="1"/>
  <c r="F164" i="1"/>
  <c r="E164" i="1"/>
  <c r="F114" i="1"/>
  <c r="E114" i="1"/>
  <c r="F113" i="1"/>
  <c r="E113" i="1"/>
  <c r="F112" i="1"/>
  <c r="E112" i="1"/>
  <c r="E131" i="1"/>
  <c r="E132" i="1"/>
  <c r="E133" i="1"/>
  <c r="E130" i="1"/>
  <c r="E129" i="1"/>
  <c r="E124" i="1"/>
  <c r="H189" i="1"/>
  <c r="E125" i="1"/>
  <c r="F123" i="1"/>
  <c r="E123" i="1"/>
  <c r="D69" i="1"/>
  <c r="F69" i="1"/>
  <c r="F67" i="1"/>
  <c r="E67" i="1"/>
  <c r="F66" i="1"/>
  <c r="E66" i="1"/>
  <c r="F65" i="1"/>
  <c r="E65" i="1"/>
  <c r="F63" i="1"/>
  <c r="E63" i="1"/>
  <c r="E68" i="1" s="1"/>
  <c r="C85" i="1"/>
  <c r="F85" i="1" s="1"/>
  <c r="F83" i="1"/>
  <c r="E83" i="1"/>
  <c r="F79" i="1"/>
  <c r="E79" i="1"/>
  <c r="F80" i="1"/>
  <c r="E80" i="1"/>
  <c r="H94" i="1"/>
  <c r="F81" i="1"/>
  <c r="E81" i="1"/>
  <c r="F78" i="1"/>
  <c r="E78" i="1"/>
  <c r="H16" i="1"/>
  <c r="E35" i="1"/>
  <c r="E34" i="1"/>
  <c r="F29" i="1"/>
  <c r="E29" i="1"/>
  <c r="F45" i="1"/>
  <c r="E45" i="1"/>
  <c r="F48" i="1"/>
  <c r="E48" i="1"/>
  <c r="F47" i="1"/>
  <c r="E47" i="1"/>
  <c r="F46" i="1"/>
  <c r="E46" i="1"/>
  <c r="F44" i="1"/>
  <c r="E44" i="1"/>
  <c r="F20" i="1"/>
  <c r="E20" i="1"/>
  <c r="F21" i="1"/>
  <c r="E21" i="1"/>
  <c r="F19" i="1"/>
  <c r="E86" i="1" l="1"/>
  <c r="F22" i="1"/>
  <c r="F86" i="1"/>
  <c r="G94" i="1"/>
  <c r="C134" i="1"/>
  <c r="E85" i="1"/>
  <c r="E12" i="1"/>
  <c r="E8" i="1"/>
  <c r="F7" i="1"/>
  <c r="E7" i="1"/>
  <c r="G21" i="2"/>
  <c r="H21" i="2"/>
  <c r="D14" i="2"/>
  <c r="H6" i="2" s="1"/>
  <c r="H38" i="2"/>
  <c r="G38" i="2" l="1"/>
  <c r="E134" i="1"/>
  <c r="F134" i="1"/>
  <c r="G189" i="1" s="1"/>
  <c r="C13" i="1" l="1"/>
  <c r="F13" i="1" s="1"/>
  <c r="F174" i="1"/>
  <c r="C68" i="1"/>
  <c r="F68" i="1" s="1"/>
  <c r="E174" i="1" l="1"/>
  <c r="G8" i="1"/>
  <c r="H8" i="1"/>
  <c r="E13" i="1" l="1"/>
  <c r="C14" i="2" l="1"/>
  <c r="E14" i="2" s="1"/>
  <c r="F14" i="2" l="1"/>
  <c r="F15" i="2" l="1"/>
  <c r="G6" i="2"/>
  <c r="C36" i="1" l="1"/>
  <c r="F36" i="1" l="1"/>
  <c r="G16" i="1" s="1"/>
  <c r="E36" i="1"/>
  <c r="E49" i="1"/>
  <c r="C49" i="1"/>
  <c r="F49" i="1" s="1"/>
  <c r="F50" i="1"/>
</calcChain>
</file>

<file path=xl/sharedStrings.xml><?xml version="1.0" encoding="utf-8"?>
<sst xmlns="http://schemas.openxmlformats.org/spreadsheetml/2006/main" count="343" uniqueCount="93">
  <si>
    <t>ΣΥΝΟΛΟ ΑΙΓΥΠΤΙΑΚΩΝ ΕΙΣΑΓΩΓΩΝ</t>
  </si>
  <si>
    <t>ΑΞΙΕΣ ($)</t>
  </si>
  <si>
    <t>ΜΕΡΙΔΙΟ (%)</t>
  </si>
  <si>
    <t>ΜΕΣΗ ΤΙΜΗ ($)</t>
  </si>
  <si>
    <t>Ελλάδα</t>
  </si>
  <si>
    <t>Ρωσία</t>
  </si>
  <si>
    <t>Τουρκία</t>
  </si>
  <si>
    <t>Σ. Αραβία</t>
  </si>
  <si>
    <t>ΗΠΑ</t>
  </si>
  <si>
    <t>ΗΑΕ</t>
  </si>
  <si>
    <t>Ιταλία</t>
  </si>
  <si>
    <t>Ισπανία</t>
  </si>
  <si>
    <t>Ολλανδία</t>
  </si>
  <si>
    <t>Ν. Κορέα</t>
  </si>
  <si>
    <t>Λοιπές</t>
  </si>
  <si>
    <t>Πολωνία</t>
  </si>
  <si>
    <t>Λίβανος</t>
  </si>
  <si>
    <t>Συρία</t>
  </si>
  <si>
    <t>Γαλλία</t>
  </si>
  <si>
    <t>Βρετανία</t>
  </si>
  <si>
    <t>Γερμανία</t>
  </si>
  <si>
    <t>Κίνα</t>
  </si>
  <si>
    <t>Σουηδία</t>
  </si>
  <si>
    <t>Ινδία</t>
  </si>
  <si>
    <t>Ταϊλάνδη</t>
  </si>
  <si>
    <t>Βραζιλία</t>
  </si>
  <si>
    <t>Ταϊβάν</t>
  </si>
  <si>
    <t>Βέλγιο</t>
  </si>
  <si>
    <t>Σιγκαπούρη</t>
  </si>
  <si>
    <t>Ουκρανία</t>
  </si>
  <si>
    <t>ΠΟΣΟΤΗΤΕΣ (ΚΙΛΑ)</t>
  </si>
  <si>
    <t>ΠΟΣΟΤΗΤΕΣ (ΤΕΜΑΧΙΑ)</t>
  </si>
  <si>
    <t>Μαλαισία</t>
  </si>
  <si>
    <t>Δανία</t>
  </si>
  <si>
    <t>Ινδονησία</t>
  </si>
  <si>
    <t>Τσιγάρα</t>
  </si>
  <si>
    <t>1518'</t>
  </si>
  <si>
    <t>(ΚΑΤΑ 4ΨΗΦΙΟΥΣ ΚΩΔΙΚΟΥΣ ΔΑΣΜΟΛΟΓΙΟΥ) - ΜΕΡΙΔΙΑ ΣΕ ΑΞΙΕΣ (ΣΤΟΙΧΕΙΑ CAPMAS)</t>
  </si>
  <si>
    <t>(ΚΑΤΑ 10ΨΗΦΙΟΥΣ ΚΩΔΙΚΟΥΣ ΔΑΣΜΟΛΟΓΙΟΥ) - ΜΕΡΙΔΙΑ ΣΕ ΑΞΙΕΣ (ΣΤΟΙΧΕΙΑ CAPMAS)</t>
  </si>
  <si>
    <t>1507'</t>
  </si>
  <si>
    <t xml:space="preserve">Σογιέλαιο και τα κλάσματά του, έστω και εξευγενισμένα, αλλά όχι χημικώς μετασχηματισμένα </t>
  </si>
  <si>
    <t>ΕΙΣΑΓΩΓΕΣ 2018</t>
  </si>
  <si>
    <t>ΕΙΣΑΓΩΓΕΣ 2019</t>
  </si>
  <si>
    <t xml:space="preserve">Αργεντινή </t>
  </si>
  <si>
    <t>Μαυρίκιος</t>
  </si>
  <si>
    <t xml:space="preserve">Αραχιδέλαιο και τα κλάσματά του, έστω και εξευγενισμένα, αλλά όχι χημικώς μετασχηματισμένα </t>
  </si>
  <si>
    <t>1508'</t>
  </si>
  <si>
    <t>1509'</t>
  </si>
  <si>
    <t xml:space="preserve">Ελαιόλαδο και τα κλάσματά του, έστω και εξευγενισμένα, αλλά όχι χημικώς μετασχηματισμένα </t>
  </si>
  <si>
    <t>Τυνησία</t>
  </si>
  <si>
    <t>1510'</t>
  </si>
  <si>
    <t xml:space="preserve">Άλλα λάδια και τα κλάσματά τους, που λαμβάνονται αποκλειστικά από ελιές, έστω και εξευγενισμένα, αλλά όχι χημικώς μετασχηματισμένα, και μείγματα από αυτά τα λάδια ή τα κλάσματα με λάδια ή κλάσματα της κλάσης 1509 </t>
  </si>
  <si>
    <t xml:space="preserve">Φοινικέλαιο και τα κλάσματά του, έστω και εξευγενισμένα, αλλά όχι χημικώς μετασχηματισμένα </t>
  </si>
  <si>
    <t>1511'</t>
  </si>
  <si>
    <t>1512'</t>
  </si>
  <si>
    <t xml:space="preserve">Λάδια ηλιοτρόπιου, κνήκου ή βαμβακιού και τα κλάσματά τους, έστω και εξευγενισμένα, αλλά όχι χημικώς μετασχηματισμένα </t>
  </si>
  <si>
    <t xml:space="preserve">Λάδια κοκοφοίνικα (λάδι κοπρά), λαχανοφοίνικα (φοινικοπυρηνέλαιο) ή babassu και τα κλάσματά τους, έστω και εξευγενισμένα, αλλά όχι χημικώς μετασχηματισμένα </t>
  </si>
  <si>
    <t>1513'</t>
  </si>
  <si>
    <t>Σρι Λάνκα</t>
  </si>
  <si>
    <t>1514'</t>
  </si>
  <si>
    <t xml:space="preserve">Λάδια αγριογογγύλης, αγριοκράμβης ή σιναπιού και τα κλάσματά τους, έστω και εξευγενισμένα, αλλά όχι χημικώς μετασχηματισμένα </t>
  </si>
  <si>
    <t>1515'</t>
  </si>
  <si>
    <t xml:space="preserve">Άλλα λίπη και λάδια φυτικά (στα οποία περιλαμβάνεται και το λάδι jojoba) και τα κλάσματά τους, σταθερά, έστω και εξευγενισμένα, αλλά όχι χημικώς μετασχηματισμένα </t>
  </si>
  <si>
    <t xml:space="preserve">Λίπη και λάδια ζωικά ή φυτικά και τα κλάσματά τους, μερικώς ή ολικώς υδρογονωμένα, διεστεροποιημένα, επανεστεροποιημένα ή ελαϊδινισμένα (με ισομέρεια λιπαρών οξέων), έστω και εξευγενισμένα, αλλά όχι αλλιώς παρασκευασμένα </t>
  </si>
  <si>
    <t>1516'</t>
  </si>
  <si>
    <t>1517'</t>
  </si>
  <si>
    <t xml:space="preserve">Μαργαρίνη. Μείγματα ή παρασκευάσματα βρώσιμα από λίπη ή λάδια ζωικά ή φυτικά ή από τα κλάσματα διαφόρων λιπών ή λαδιών του κεφαλαίου αυτού, άλλα από τα λίπη και λάδια διατροφής και τα κλάσματά τους της κλάσης 1516 </t>
  </si>
  <si>
    <t xml:space="preserve">Λίπη και λάδια ζωικά ή φυτικά και τα κλάσματά τους, θερμικά επεξεργασμένα (βρασμένα ή ψημένα), οξειδωμένα, αφυδατωμένα, θειωμένα, εμφυσημένα, πολυμερισμένα με απλή θέρμανση ή αλλιώς χημικώς τροποποιημένα, με εξαίρεση εκείνα της κλάσης 1516. Μείγματα ή παρασκευάσματα μη βρώσιμα από λίπη ή λάδια ζωικά ή φυτικά ή από τα κλάσματα διαφόρων λιπών ή λαδιών του κεφαλαίου αυτού που δεν κατονομάζονται ούτε περιλαμβάνονται αλλού </t>
  </si>
  <si>
    <t>Αργεντινή</t>
  </si>
  <si>
    <t>Ισλανδία</t>
  </si>
  <si>
    <t xml:space="preserve">ΑΝΑΛΥΣΗ ΑΝΤΑΓΩΝΙΣΜΟΥ ΣΤΙΣ ΑΙΓΥΠΤΙΑΚΕΣ ΕΙΣΑΓΩΓΕΣ ΒΡΩΣΙΜΩΝ ΦΥΤΙΚΩΝ ΕΛΑΙΩΝ ΤΟ 2019 </t>
  </si>
  <si>
    <t>ΑΝΑΛΥΣΗ ΑΝΤΑΓΩΝΙΣΜΟΥ ΓΙΑ ΚΑΤΗΓΟΡΙΕΣ ΑΙΓΥΠΤΙΑΚΩΝ ΕΙΣΑΓΩΓΩΝ ΕΛΑΙΟΛΑΔΟΥ ΤΟ 2019</t>
  </si>
  <si>
    <t>1509101000'</t>
  </si>
  <si>
    <t>Ελαιόλαδο &amp; τα κλάσματά του, παρθένο, για λιανική πώληση</t>
  </si>
  <si>
    <t>1509109000'</t>
  </si>
  <si>
    <t>Ελαιόλαδο &amp; τα κλάσματά του, παρθένο, όχι για λιανική πώληση</t>
  </si>
  <si>
    <t>1509901000'</t>
  </si>
  <si>
    <t>1510001000'</t>
  </si>
  <si>
    <t>Άλλα λάδια από ελιές, έστω και εξευγενισμένα, μείγματα από αυτά τα λάδια, για λιανική πώληση</t>
  </si>
  <si>
    <t>1510009000'</t>
  </si>
  <si>
    <t>Άλλα λάδια από ελιές, έστω και εξευγενισμένα, μείγματα από αυτά τα λάδια, όχι για λιανική πώληση</t>
  </si>
  <si>
    <t>Ελαιόλαδο &amp; τα κλάσματά του, έστω και εξευγενισμένο, για λιανική πώληση</t>
  </si>
  <si>
    <t>Σογιέλαιο και τα κλάσματά του, έστω και εξευγενισμένα, αλλά χημικώς μη μετασχηματισμένα</t>
  </si>
  <si>
    <t>Ελαιόλαδο και τα κλάσματά του, που λαμβάνονται αποκλειστικά από ελιές με τη χρήση μηχανικών ή φυσικών μέσων υπό συνθήκες που δεν προκαλούν αλλοίωση του ελαίου, έστω και εξευγενισμένα, αλλά χημικώς μη μετασχηματισμένα</t>
  </si>
  <si>
    <t>Λάδια και τα κλάσματά τους, που λαμβάνονται αποκλειστικά από ελιές και με μεθόδους άλλες από αυτές που αναφέρονται στην κλάση 1509, έστω και εξευγενισμένα, αλλά χημικώς μη μετασχηματισμένα, στα οποία περιλαμβάνονται και μείγματα από αυτά τα λάδια και</t>
  </si>
  <si>
    <t>Λίπη και λάδια φυτικά, στα οποία περιλαμβάνεται και το λάδι jojoba, και τα κλάσματά τους, σταθερά,έστω και εξευγενισμένα, αλλά χημικώς μη μετασχηματισμένα (εκτός από σογιέλαιο, αραχιδέλαιο, ελαιόλαδο, φοινικέλαιο και λάδι ηλιοτρόπιου, κνήκου, βαμβακι</t>
  </si>
  <si>
    <t>Λίπη και λάδια ζωϊκής ή φυτικής προέλευσης και τα κλάσματά τους, μερικώς ή ολικώς υδρογονωμένα, διεστεροποιημένα, επανεστεροποιημένα ή ελαϊδινισμένα (με ισομέρεια λιπαρών οξέων), έστω και εξευγενισμένα (εκτός από αλλιώς παρασκευασμένα λίπη και λάδιακ</t>
  </si>
  <si>
    <t>ΕΛΛΗΝΙΚΕΣ ΕΞΑΓΩΓΕΣ ΒΡΩΣΙΜΩΝ ΕΛΑΙΩΝ ΠΡΟΣ ΑΙΓΥΠΤΟ 2015-2019 (ΣΤΟΙΧΕΙΑ ΕΛΣΤΑΤ)</t>
  </si>
  <si>
    <t>CN4</t>
  </si>
  <si>
    <t>ΠΕΡΙΓΡΑΦΗ</t>
  </si>
  <si>
    <t>€</t>
  </si>
  <si>
    <t>ΚΙΛΑ</t>
  </si>
  <si>
    <t>ΣΥΝΟΛΟ</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</si>
</sst>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4"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61"/>
      <scheme val="minor"/>
    </font>
    <font>
      <b/>
      <sz val="11"/>
      <color theme="1"/>
      <name val="Calibri"/>
      <family val="2"/>
      <charset val="161"/>
      <scheme val="minor"/>
    </font>
    <font>
      <b/>
      <sz val="12"/>
      <color rgb="FF000000"/>
      <name val="Calibri"/>
      <family val="2"/>
      <charset val="161"/>
    </font>
    <font>
      <b/>
      <i/>
      <sz val="14"/>
      <color theme="1"/>
      <name val="Calibri"/>
      <family val="2"/>
      <charset val="161"/>
      <scheme val="minor"/>
    </font>
    <font>
      <sz val="14"/>
      <color theme="1"/>
      <name val="Calibri"/>
      <family val="2"/>
      <charset val="161"/>
      <scheme val="minor"/>
    </font>
    <font>
      <b/>
      <sz val="11"/>
      <color theme="1"/>
      <name val="Calibri"/>
      <family val="2"/>
      <scheme val="minor"/>
    </font>
    <font>
      <sz val="11"/>
      <color indexed="64"/>
      <name val="Calibri"/>
      <family val="2"/>
      <scheme val="minor"/>
    </font>
    <font>
      <b/>
      <sz val="11"/>
      <color theme="1"/>
      <name val="Calibri"/>
      <family val="2"/>
    </font>
    <font>
      <b/>
      <i/>
      <sz val="11"/>
      <color theme="1"/>
      <name val="Calibri"/>
      <family val="2"/>
      <scheme val="minor"/>
    </font>
  </fonts>
  <fills count="2">
    <fill>
      <patternFill patternType="none"/>
    </fill>
    <fill>
      <patternFill patternType="gray125"/>
    </fill>
  </fills>
  <borders count="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56">
    <xf numFmtId="0" fontId="0" fillId="0" borderId="0" xfId="0"/>
    <xf numFmtId="0" fontId="6" fillId="0" borderId="0" xfId="0" applyFont="1"/>
    <xf numFmtId="3" fontId="0" fillId="0" borderId="0" xfId="0" applyNumberFormat="1"/>
    <xf numFmtId="164" fontId="0" fillId="0" borderId="0" xfId="1" applyNumberFormat="1" applyFont="1"/>
    <xf numFmtId="2" fontId="0" fillId="0" borderId="0" xfId="0" applyNumberFormat="1"/>
    <xf numFmtId="164" fontId="0" fillId="0" borderId="0" xfId="0" applyNumberFormat="1"/>
    <xf numFmtId="0" fontId="7" fillId="0" borderId="1" xfId="0" applyFont="1" applyBorder="1" applyAlignment="1">
      <alignment wrapText="1"/>
    </xf>
    <xf numFmtId="0" fontId="7" fillId="0" borderId="2" xfId="0" applyFont="1" applyBorder="1" applyAlignment="1">
      <alignment wrapText="1"/>
    </xf>
    <xf numFmtId="3" fontId="6" fillId="0" borderId="0" xfId="0" applyNumberFormat="1" applyFont="1"/>
    <xf numFmtId="2" fontId="6" fillId="0" borderId="0" xfId="0" applyNumberFormat="1" applyFont="1"/>
    <xf numFmtId="164" fontId="6" fillId="0" borderId="0" xfId="1" applyNumberFormat="1" applyFont="1"/>
    <xf numFmtId="0" fontId="7" fillId="0" borderId="1" xfId="0" quotePrefix="1" applyFont="1" applyBorder="1" applyAlignment="1">
      <alignment wrapText="1"/>
    </xf>
    <xf numFmtId="164" fontId="6" fillId="0" borderId="0" xfId="0" applyNumberFormat="1" applyFont="1"/>
    <xf numFmtId="0" fontId="8" fillId="0" borderId="0" xfId="0" applyFont="1"/>
    <xf numFmtId="0" fontId="9" fillId="0" borderId="0" xfId="0" applyFont="1"/>
    <xf numFmtId="0" fontId="4" fillId="0" borderId="0" xfId="0" applyFont="1"/>
    <xf numFmtId="3" fontId="4" fillId="0" borderId="0" xfId="0" applyNumberFormat="1" applyFont="1"/>
    <xf numFmtId="2" fontId="4" fillId="0" borderId="0" xfId="0" applyNumberFormat="1" applyFont="1"/>
    <xf numFmtId="164" fontId="4" fillId="0" borderId="0" xfId="1" applyNumberFormat="1" applyFont="1"/>
    <xf numFmtId="0" fontId="10" fillId="0" borderId="0" xfId="0" applyFont="1"/>
    <xf numFmtId="3" fontId="10" fillId="0" borderId="0" xfId="0" applyNumberFormat="1" applyFont="1"/>
    <xf numFmtId="2" fontId="10" fillId="0" borderId="0" xfId="0" applyNumberFormat="1" applyFont="1"/>
    <xf numFmtId="164" fontId="10" fillId="0" borderId="0" xfId="1" applyNumberFormat="1" applyFont="1"/>
    <xf numFmtId="164" fontId="10" fillId="0" borderId="0" xfId="0" applyNumberFormat="1" applyFont="1"/>
    <xf numFmtId="0" fontId="3" fillId="0" borderId="0" xfId="0" applyFont="1"/>
    <xf numFmtId="3" fontId="3" fillId="0" borderId="0" xfId="0" applyNumberFormat="1" applyFont="1"/>
    <xf numFmtId="2" fontId="3" fillId="0" borderId="0" xfId="0" applyNumberFormat="1" applyFont="1"/>
    <xf numFmtId="0" fontId="0" fillId="0" borderId="0" xfId="0" applyFont="1"/>
    <xf numFmtId="3" fontId="0" fillId="0" borderId="0" xfId="0" applyNumberFormat="1" applyFont="1"/>
    <xf numFmtId="2" fontId="0" fillId="0" borderId="0" xfId="0" applyNumberFormat="1" applyFont="1"/>
    <xf numFmtId="164" fontId="5" fillId="0" borderId="0" xfId="1" applyNumberFormat="1" applyFont="1"/>
    <xf numFmtId="164" fontId="2" fillId="0" borderId="0" xfId="1" applyNumberFormat="1" applyFont="1"/>
    <xf numFmtId="164" fontId="1" fillId="0" borderId="0" xfId="1" applyNumberFormat="1" applyFont="1"/>
    <xf numFmtId="0" fontId="6" fillId="0" borderId="0" xfId="0" applyFont="1" applyAlignment="1">
      <alignment horizontal="center"/>
    </xf>
    <xf numFmtId="0" fontId="1" fillId="0" borderId="0" xfId="0" applyFont="1"/>
    <xf numFmtId="3" fontId="0" fillId="0" borderId="0" xfId="0" applyNumberFormat="1" applyProtection="1">
      <protection locked="0"/>
    </xf>
    <xf numFmtId="4" fontId="9" fillId="0" borderId="0" xfId="0" applyNumberFormat="1" applyFont="1"/>
    <xf numFmtId="4" fontId="0" fillId="0" borderId="0" xfId="0" applyNumberFormat="1"/>
    <xf numFmtId="4" fontId="6" fillId="0" borderId="0" xfId="0" applyNumberFormat="1" applyFont="1"/>
    <xf numFmtId="4" fontId="6" fillId="0" borderId="0" xfId="0" applyNumberFormat="1" applyFont="1" applyAlignment="1">
      <alignment horizontal="center"/>
    </xf>
    <xf numFmtId="4" fontId="10" fillId="0" borderId="0" xfId="0" applyNumberFormat="1" applyFont="1"/>
    <xf numFmtId="4" fontId="4" fillId="0" borderId="0" xfId="0" applyNumberFormat="1" applyFont="1"/>
    <xf numFmtId="4" fontId="0" fillId="0" borderId="0" xfId="0" applyNumberFormat="1" applyFont="1"/>
    <xf numFmtId="3" fontId="1" fillId="0" borderId="0" xfId="0" applyNumberFormat="1" applyFont="1"/>
    <xf numFmtId="2" fontId="1" fillId="0" borderId="0" xfId="0" applyNumberFormat="1" applyFont="1"/>
    <xf numFmtId="4" fontId="1" fillId="0" borderId="0" xfId="0" applyNumberFormat="1" applyFont="1"/>
    <xf numFmtId="0" fontId="7" fillId="0" borderId="0" xfId="0" quotePrefix="1" applyFont="1" applyBorder="1" applyAlignment="1">
      <alignment wrapText="1"/>
    </xf>
    <xf numFmtId="0" fontId="10" fillId="0" borderId="3" xfId="0" applyFont="1" applyBorder="1" applyAlignment="1">
      <alignment horizontal="center"/>
    </xf>
    <xf numFmtId="0" fontId="10" fillId="0" borderId="0" xfId="0" applyFont="1" applyAlignment="1">
      <alignment horizontal="center"/>
    </xf>
    <xf numFmtId="49" fontId="11" fillId="0" borderId="4" xfId="0" quotePrefix="1" applyNumberFormat="1" applyFont="1" applyBorder="1" applyAlignment="1">
      <alignment horizontal="center"/>
    </xf>
    <xf numFmtId="49" fontId="11" fillId="0" borderId="4" xfId="0" applyNumberFormat="1" applyFont="1" applyBorder="1" applyAlignment="1"/>
    <xf numFmtId="3" fontId="11" fillId="0" borderId="4" xfId="0" applyNumberFormat="1" applyFont="1" applyBorder="1" applyAlignment="1">
      <alignment horizontal="center"/>
    </xf>
    <xf numFmtId="0" fontId="10" fillId="0" borderId="3" xfId="0" applyFont="1" applyBorder="1" applyAlignment="1">
      <alignment horizontal="center"/>
    </xf>
    <xf numFmtId="0" fontId="12" fillId="0" borderId="3" xfId="0" applyFont="1" applyBorder="1" applyAlignment="1">
      <alignment horizontal="center"/>
    </xf>
    <xf numFmtId="0" fontId="13" fillId="0" borderId="0" xfId="0" applyFont="1"/>
    <xf numFmtId="3" fontId="13" fillId="0" borderId="0" xfId="0" applyNumberFormat="1" applyFont="1"/>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30"/>
    </c:view3D>
    <c:floor>
      <c:thickness val="0"/>
    </c:floor>
    <c:sideWall>
      <c:thickness val="0"/>
    </c:sideWall>
    <c:backWall>
      <c:thickness val="0"/>
    </c:backWall>
    <c:plotArea>
      <c:layout/>
      <c:pie3DChart>
        <c:varyColors val="1"/>
        <c:ser>
          <c:idx val="0"/>
          <c:order val="0"/>
          <c:explosion val="25"/>
          <c:dLbls>
            <c:showLegendKey val="0"/>
            <c:showVal val="1"/>
            <c:showCatName val="0"/>
            <c:showSerName val="0"/>
            <c:showPercent val="0"/>
            <c:showBubbleSize val="0"/>
            <c:showLeaderLines val="1"/>
          </c:dLbls>
          <c:cat>
            <c:strRef>
              <c:f>'ΑΝΤΑΓΩΝΙΣΜΟΣ ΕΛΑΙΩΝ 4ΨΗΦΙΟΙ'!$B$8:$B$13</c:f>
              <c:strCache>
                <c:ptCount val="6"/>
                <c:pt idx="0">
                  <c:v>Αργεντινή </c:v>
                </c:pt>
                <c:pt idx="1">
                  <c:v>Ν. Κορέα</c:v>
                </c:pt>
                <c:pt idx="2">
                  <c:v>Μαυρίκιος</c:v>
                </c:pt>
                <c:pt idx="3">
                  <c:v>Σ. Αραβία</c:v>
                </c:pt>
                <c:pt idx="4">
                  <c:v>Ελλάδα</c:v>
                </c:pt>
                <c:pt idx="5">
                  <c:v>Λοιπές</c:v>
                </c:pt>
              </c:strCache>
            </c:strRef>
          </c:cat>
          <c:val>
            <c:numRef>
              <c:f>'ΑΝΤΑΓΩΝΙΣΜΟΣ ΕΛΑΙΩΝ 4ΨΗΦΙΟΙ'!$F$8:$F$13</c:f>
              <c:numCache>
                <c:formatCode>0.0%</c:formatCode>
                <c:ptCount val="6"/>
                <c:pt idx="0">
                  <c:v>0.84248676819424462</c:v>
                </c:pt>
                <c:pt idx="1">
                  <c:v>5.1427754824371084E-2</c:v>
                </c:pt>
                <c:pt idx="2">
                  <c:v>4.6921460645472458E-2</c:v>
                </c:pt>
                <c:pt idx="3">
                  <c:v>2.901715836411637E-2</c:v>
                </c:pt>
                <c:pt idx="4">
                  <c:v>2.5414742959473571E-2</c:v>
                </c:pt>
                <c:pt idx="5">
                  <c:v>4.7321150123218981E-3</c:v>
                </c:pt>
              </c:numCache>
            </c:numRef>
          </c:val>
        </c:ser>
        <c:dLbls>
          <c:showLegendKey val="0"/>
          <c:showVal val="0"/>
          <c:showCatName val="0"/>
          <c:showSerName val="0"/>
          <c:showPercent val="0"/>
          <c:showBubbleSize val="0"/>
          <c:showLeaderLines val="1"/>
        </c:dLbls>
      </c:pie3DChart>
    </c:plotArea>
    <c:legend>
      <c:legendPos val="r"/>
      <c:layout/>
      <c:overlay val="0"/>
      <c:txPr>
        <a:bodyPr/>
        <a:lstStyle/>
        <a:p>
          <a:pPr>
            <a:defRPr sz="900"/>
          </a:pPr>
          <a:endParaRPr lang="en-US"/>
        </a:p>
      </c:txPr>
    </c:legend>
    <c:plotVisOnly val="1"/>
    <c:dispBlanksAs val="zero"/>
    <c:showDLblsOverMax val="0"/>
  </c:chart>
  <c:printSettings>
    <c:headerFooter/>
    <c:pageMargins b="0.750000000000001" l="0.70000000000000062" r="0.70000000000000062" t="0.75000000000000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30"/>
    </c:view3D>
    <c:floor>
      <c:thickness val="0"/>
    </c:floor>
    <c:sideWall>
      <c:thickness val="0"/>
    </c:sideWall>
    <c:backWall>
      <c:thickness val="0"/>
    </c:backWall>
    <c:plotArea>
      <c:layout/>
      <c:pie3DChart>
        <c:varyColors val="1"/>
        <c:ser>
          <c:idx val="0"/>
          <c:order val="0"/>
          <c:explosion val="25"/>
          <c:dLbls>
            <c:showLegendKey val="0"/>
            <c:showVal val="1"/>
            <c:showCatName val="0"/>
            <c:showSerName val="0"/>
            <c:showPercent val="0"/>
            <c:showBubbleSize val="0"/>
            <c:showLeaderLines val="1"/>
          </c:dLbls>
          <c:cat>
            <c:strRef>
              <c:f>('ΑΝΤΑΓΩΝΙΣΜΟΣ ΕΛΑΙΩΝ 4ΨΗΦΙΟΙ'!$B$145,'ΑΝΤΑΓΩΝΙΣΜΟΣ ΕΛΑΙΩΝ 4ΨΗΦΙΟΙ'!$B$146:$B$154)</c:f>
              <c:strCache>
                <c:ptCount val="10"/>
                <c:pt idx="0">
                  <c:v>Μαλαισία</c:v>
                </c:pt>
                <c:pt idx="1">
                  <c:v>Ινδονησία</c:v>
                </c:pt>
                <c:pt idx="2">
                  <c:v>Σουηδία</c:v>
                </c:pt>
                <c:pt idx="3">
                  <c:v>Γαλλία</c:v>
                </c:pt>
                <c:pt idx="4">
                  <c:v>Βραζιλία</c:v>
                </c:pt>
                <c:pt idx="5">
                  <c:v>Δανία</c:v>
                </c:pt>
                <c:pt idx="6">
                  <c:v>Σιγκαπούρη</c:v>
                </c:pt>
                <c:pt idx="7">
                  <c:v>Κίνα</c:v>
                </c:pt>
                <c:pt idx="8">
                  <c:v>ΗΑΕ</c:v>
                </c:pt>
                <c:pt idx="9">
                  <c:v>Λοιπές</c:v>
                </c:pt>
              </c:strCache>
            </c:strRef>
          </c:cat>
          <c:val>
            <c:numRef>
              <c:f>('ΑΝΤΑΓΩΝΙΣΜΟΣ ΕΛΑΙΩΝ 4ΨΗΦΙΟΙ'!$F$145,'ΑΝΤΑΓΩΝΙΣΜΟΣ ΕΛΑΙΩΝ 4ΨΗΦΙΟΙ'!$F$146:$F$154)</c:f>
              <c:numCache>
                <c:formatCode>0.0%</c:formatCode>
                <c:ptCount val="10"/>
                <c:pt idx="0">
                  <c:v>0.71290217111653076</c:v>
                </c:pt>
                <c:pt idx="1">
                  <c:v>0.19588371311136388</c:v>
                </c:pt>
                <c:pt idx="2">
                  <c:v>3.8681508789722145E-2</c:v>
                </c:pt>
                <c:pt idx="3">
                  <c:v>2.0426437280110309E-2</c:v>
                </c:pt>
                <c:pt idx="4">
                  <c:v>1.11538552138349E-2</c:v>
                </c:pt>
                <c:pt idx="5">
                  <c:v>5.8201800159652138E-3</c:v>
                </c:pt>
                <c:pt idx="6">
                  <c:v>4.6150588017559299E-3</c:v>
                </c:pt>
                <c:pt idx="7">
                  <c:v>2.5518218706862658E-3</c:v>
                </c:pt>
                <c:pt idx="8">
                  <c:v>2.4263586852485107E-3</c:v>
                </c:pt>
                <c:pt idx="9">
                  <c:v>5.5388951147821363E-3</c:v>
                </c:pt>
              </c:numCache>
            </c:numRef>
          </c:val>
        </c:ser>
        <c:dLbls>
          <c:showLegendKey val="0"/>
          <c:showVal val="0"/>
          <c:showCatName val="0"/>
          <c:showSerName val="0"/>
          <c:showPercent val="0"/>
          <c:showBubbleSize val="0"/>
          <c:showLeaderLines val="1"/>
        </c:dLbls>
      </c:pie3DChart>
    </c:plotArea>
    <c:legend>
      <c:legendPos val="r"/>
      <c:layout>
        <c:manualLayout>
          <c:xMode val="edge"/>
          <c:yMode val="edge"/>
          <c:x val="0.85977736796889737"/>
          <c:y val="6.2638418548604913E-2"/>
          <c:w val="0.12679981560361886"/>
          <c:h val="0.90330715586673016"/>
        </c:manualLayout>
      </c:layout>
      <c:overlay val="0"/>
      <c:txPr>
        <a:bodyPr/>
        <a:lstStyle/>
        <a:p>
          <a:pPr rtl="0">
            <a:defRPr sz="800"/>
          </a:pPr>
          <a:endParaRPr lang="en-US"/>
        </a:p>
      </c:txPr>
    </c:legend>
    <c:plotVisOnly val="1"/>
    <c:dispBlanksAs val="zero"/>
    <c:showDLblsOverMax val="0"/>
  </c:chart>
  <c:printSettings>
    <c:headerFooter/>
    <c:pageMargins b="0.750000000000001" l="0.70000000000000062" r="0.70000000000000062" t="0.750000000000001"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30"/>
    </c:view3D>
    <c:floor>
      <c:thickness val="0"/>
    </c:floor>
    <c:sideWall>
      <c:thickness val="0"/>
    </c:sideWall>
    <c:backWall>
      <c:thickness val="0"/>
    </c:backWall>
    <c:plotArea>
      <c:layout/>
      <c:pie3DChart>
        <c:varyColors val="1"/>
        <c:ser>
          <c:idx val="0"/>
          <c:order val="0"/>
          <c:explosion val="25"/>
          <c:dLbls>
            <c:showLegendKey val="0"/>
            <c:showVal val="1"/>
            <c:showCatName val="0"/>
            <c:showSerName val="0"/>
            <c:showPercent val="0"/>
            <c:showBubbleSize val="0"/>
            <c:showLeaderLines val="1"/>
          </c:dLbls>
          <c:cat>
            <c:strRef>
              <c:f>'ΑΝΤΑΓΩΝΙΣΜΟΣ ΕΛΑΙΩΝ 4ΨΗΦΙΟΙ'!$B$165:$B$174</c:f>
              <c:strCache>
                <c:ptCount val="10"/>
                <c:pt idx="0">
                  <c:v>Ουκρανία</c:v>
                </c:pt>
                <c:pt idx="1">
                  <c:v>Γερμανία</c:v>
                </c:pt>
                <c:pt idx="2">
                  <c:v>Μαλαισία</c:v>
                </c:pt>
                <c:pt idx="3">
                  <c:v>Βέλγιο</c:v>
                </c:pt>
                <c:pt idx="4">
                  <c:v>Ιταλία</c:v>
                </c:pt>
                <c:pt idx="5">
                  <c:v>Τυνησία</c:v>
                </c:pt>
                <c:pt idx="6">
                  <c:v>ΗΑΕ</c:v>
                </c:pt>
                <c:pt idx="7">
                  <c:v>Ολλανδία</c:v>
                </c:pt>
                <c:pt idx="8">
                  <c:v>Σιγκαπούρη</c:v>
                </c:pt>
                <c:pt idx="9">
                  <c:v>Λοιπές</c:v>
                </c:pt>
              </c:strCache>
            </c:strRef>
          </c:cat>
          <c:val>
            <c:numRef>
              <c:f>'ΑΝΤΑΓΩΝΙΣΜΟΣ ΕΛΑΙΩΝ 4ΨΗΦΙΟΙ'!$F$165:$F$174</c:f>
              <c:numCache>
                <c:formatCode>0.0%</c:formatCode>
                <c:ptCount val="10"/>
                <c:pt idx="0">
                  <c:v>0.27908095408771871</c:v>
                </c:pt>
                <c:pt idx="1">
                  <c:v>0.15738387369334345</c:v>
                </c:pt>
                <c:pt idx="2">
                  <c:v>0.13094111966403588</c:v>
                </c:pt>
                <c:pt idx="3">
                  <c:v>9.8692873767272343E-2</c:v>
                </c:pt>
                <c:pt idx="4">
                  <c:v>5.5772272664389916E-2</c:v>
                </c:pt>
                <c:pt idx="5">
                  <c:v>4.9308862463715679E-2</c:v>
                </c:pt>
                <c:pt idx="6">
                  <c:v>4.8323875884371308E-2</c:v>
                </c:pt>
                <c:pt idx="7">
                  <c:v>4.4551306528457867E-2</c:v>
                </c:pt>
                <c:pt idx="8">
                  <c:v>4.0600624662531691E-2</c:v>
                </c:pt>
                <c:pt idx="9">
                  <c:v>9.5344236584163161E-2</c:v>
                </c:pt>
              </c:numCache>
            </c:numRef>
          </c:val>
        </c:ser>
        <c:dLbls>
          <c:showLegendKey val="0"/>
          <c:showVal val="0"/>
          <c:showCatName val="0"/>
          <c:showSerName val="0"/>
          <c:showPercent val="0"/>
          <c:showBubbleSize val="0"/>
          <c:showLeaderLines val="1"/>
        </c:dLbls>
      </c:pie3DChart>
    </c:plotArea>
    <c:legend>
      <c:legendPos val="r"/>
      <c:layout/>
      <c:overlay val="0"/>
    </c:legend>
    <c:plotVisOnly val="1"/>
    <c:dispBlanksAs val="zero"/>
    <c:showDLblsOverMax val="0"/>
  </c:chart>
  <c:printSettings>
    <c:headerFooter/>
    <c:pageMargins b="0.750000000000001" l="0.70000000000000062" r="0.70000000000000062" t="0.750000000000001"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30"/>
    </c:view3D>
    <c:floor>
      <c:thickness val="0"/>
    </c:floor>
    <c:sideWall>
      <c:thickness val="0"/>
    </c:sideWall>
    <c:backWall>
      <c:thickness val="0"/>
    </c:backWall>
    <c:plotArea>
      <c:layout/>
      <c:pie3DChart>
        <c:varyColors val="1"/>
        <c:ser>
          <c:idx val="0"/>
          <c:order val="0"/>
          <c:explosion val="25"/>
          <c:dLbls>
            <c:showLegendKey val="0"/>
            <c:showVal val="1"/>
            <c:showCatName val="0"/>
            <c:showSerName val="0"/>
            <c:showPercent val="0"/>
            <c:showBubbleSize val="0"/>
            <c:showLeaderLines val="1"/>
          </c:dLbls>
          <c:cat>
            <c:strRef>
              <c:f>'ΑΝΤΑΓΩΝΙΣΜΟΣ ΕΛΑΙΩΝ 4ΨΗΦΙΟΙ'!$B$182:$B$191</c:f>
              <c:strCache>
                <c:ptCount val="10"/>
                <c:pt idx="0">
                  <c:v>Κίνα</c:v>
                </c:pt>
                <c:pt idx="1">
                  <c:v>Ελλάδα</c:v>
                </c:pt>
                <c:pt idx="2">
                  <c:v>Βραζιλία</c:v>
                </c:pt>
                <c:pt idx="3">
                  <c:v>Ισπανία</c:v>
                </c:pt>
                <c:pt idx="4">
                  <c:v>Γαλλία</c:v>
                </c:pt>
                <c:pt idx="5">
                  <c:v>Ταϊβάν</c:v>
                </c:pt>
                <c:pt idx="6">
                  <c:v>Αργεντινή</c:v>
                </c:pt>
                <c:pt idx="7">
                  <c:v>Ισλανδία</c:v>
                </c:pt>
                <c:pt idx="8">
                  <c:v>Γερμανία</c:v>
                </c:pt>
                <c:pt idx="9">
                  <c:v>Λοιπές</c:v>
                </c:pt>
              </c:strCache>
            </c:strRef>
          </c:cat>
          <c:val>
            <c:numRef>
              <c:f>'ΑΝΤΑΓΩΝΙΣΜΟΣ ΕΛΑΙΩΝ 4ΨΗΦΙΟΙ'!$F$182:$F$191</c:f>
              <c:numCache>
                <c:formatCode>0.0%</c:formatCode>
                <c:ptCount val="10"/>
                <c:pt idx="0">
                  <c:v>0.22480499605332446</c:v>
                </c:pt>
                <c:pt idx="1">
                  <c:v>0.20485772318927312</c:v>
                </c:pt>
                <c:pt idx="2">
                  <c:v>0.16892650799870801</c:v>
                </c:pt>
                <c:pt idx="3">
                  <c:v>7.4136493967331477E-2</c:v>
                </c:pt>
                <c:pt idx="4">
                  <c:v>6.7307940621340337E-2</c:v>
                </c:pt>
                <c:pt idx="5">
                  <c:v>5.9363127458718974E-2</c:v>
                </c:pt>
                <c:pt idx="6">
                  <c:v>4.5185037140668197E-2</c:v>
                </c:pt>
                <c:pt idx="7">
                  <c:v>3.2972799190379466E-2</c:v>
                </c:pt>
                <c:pt idx="8">
                  <c:v>3.0453588854842808E-2</c:v>
                </c:pt>
                <c:pt idx="9">
                  <c:v>9.1991785525413108E-2</c:v>
                </c:pt>
              </c:numCache>
            </c:numRef>
          </c:val>
        </c:ser>
        <c:dLbls>
          <c:showLegendKey val="0"/>
          <c:showVal val="0"/>
          <c:showCatName val="0"/>
          <c:showSerName val="0"/>
          <c:showPercent val="0"/>
          <c:showBubbleSize val="0"/>
          <c:showLeaderLines val="1"/>
        </c:dLbls>
      </c:pie3DChart>
    </c:plotArea>
    <c:legend>
      <c:legendPos val="r"/>
      <c:layout>
        <c:manualLayout>
          <c:xMode val="edge"/>
          <c:yMode val="edge"/>
          <c:x val="0.81638547048421739"/>
          <c:y val="5.7476258280697905E-2"/>
          <c:w val="0.17081045862120142"/>
          <c:h val="0.92368715695700321"/>
        </c:manualLayout>
      </c:layout>
      <c:overlay val="0"/>
      <c:txPr>
        <a:bodyPr/>
        <a:lstStyle/>
        <a:p>
          <a:pPr rtl="0">
            <a:defRPr sz="900"/>
          </a:pPr>
          <a:endParaRPr lang="en-US"/>
        </a:p>
      </c:txPr>
    </c:legend>
    <c:plotVisOnly val="1"/>
    <c:dispBlanksAs val="zero"/>
    <c:showDLblsOverMax val="0"/>
  </c:chart>
  <c:printSettings>
    <c:headerFooter/>
    <c:pageMargins b="0.750000000000001" l="0.70000000000000062" r="0.70000000000000062" t="0.750000000000001" header="0.30000000000000032" footer="0.30000000000000032"/>
    <c:pageSetup orientation="landscape"/>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30"/>
    </c:view3D>
    <c:floor>
      <c:thickness val="0"/>
    </c:floor>
    <c:sideWall>
      <c:thickness val="0"/>
    </c:sideWall>
    <c:backWall>
      <c:thickness val="0"/>
    </c:backWall>
    <c:plotArea>
      <c:layout/>
      <c:pie3DChart>
        <c:varyColors val="1"/>
        <c:ser>
          <c:idx val="0"/>
          <c:order val="0"/>
          <c:explosion val="25"/>
          <c:dLbls>
            <c:showLegendKey val="0"/>
            <c:showVal val="1"/>
            <c:showCatName val="0"/>
            <c:showSerName val="0"/>
            <c:showPercent val="0"/>
            <c:showBubbleSize val="0"/>
            <c:showLeaderLines val="1"/>
          </c:dLbls>
          <c:cat>
            <c:strRef>
              <c:f>'ΑΝΤΑΓΩΝΙΣΜΟΣ ΕΛΑΙΟΛΑΔΟ 10ΨΗΦΙΟΙ'!$B$8:$B$14</c:f>
              <c:strCache>
                <c:ptCount val="7"/>
                <c:pt idx="0">
                  <c:v>Ιταλία</c:v>
                </c:pt>
                <c:pt idx="1">
                  <c:v>Συρία</c:v>
                </c:pt>
                <c:pt idx="2">
                  <c:v>Ισπανία</c:v>
                </c:pt>
                <c:pt idx="3">
                  <c:v>Ελλάδα</c:v>
                </c:pt>
                <c:pt idx="4">
                  <c:v>Τυνησία</c:v>
                </c:pt>
                <c:pt idx="5">
                  <c:v>Λίβανος</c:v>
                </c:pt>
                <c:pt idx="6">
                  <c:v>Λοιπές</c:v>
                </c:pt>
              </c:strCache>
            </c:strRef>
          </c:cat>
          <c:val>
            <c:numRef>
              <c:f>'ΑΝΤΑΓΩΝΙΣΜΟΣ ΕΛΑΙΟΛΑΔΟ 10ΨΗΦΙΟΙ'!$F$8:$F$14</c:f>
              <c:numCache>
                <c:formatCode>0.0%</c:formatCode>
                <c:ptCount val="7"/>
                <c:pt idx="0">
                  <c:v>0.29676970275077985</c:v>
                </c:pt>
                <c:pt idx="1">
                  <c:v>0.25709725578245002</c:v>
                </c:pt>
                <c:pt idx="2">
                  <c:v>0.25048854056562425</c:v>
                </c:pt>
                <c:pt idx="3">
                  <c:v>8.5172225490356926E-2</c:v>
                </c:pt>
                <c:pt idx="4">
                  <c:v>8.0866881191715548E-2</c:v>
                </c:pt>
                <c:pt idx="5">
                  <c:v>2.900494282587144E-2</c:v>
                </c:pt>
                <c:pt idx="6">
                  <c:v>6.0045139320191526E-4</c:v>
                </c:pt>
              </c:numCache>
            </c:numRef>
          </c:val>
        </c:ser>
        <c:dLbls>
          <c:showLegendKey val="0"/>
          <c:showVal val="0"/>
          <c:showCatName val="0"/>
          <c:showSerName val="0"/>
          <c:showPercent val="0"/>
          <c:showBubbleSize val="0"/>
          <c:showLeaderLines val="1"/>
        </c:dLbls>
      </c:pie3DChart>
    </c:plotArea>
    <c:legend>
      <c:legendPos val="r"/>
      <c:layout/>
      <c:overlay val="0"/>
    </c:legend>
    <c:plotVisOnly val="1"/>
    <c:dispBlanksAs val="zero"/>
    <c:showDLblsOverMax val="0"/>
  </c:chart>
  <c:printSettings>
    <c:headerFooter/>
    <c:pageMargins b="0.750000000000001" l="0.70000000000000062" r="0.70000000000000062" t="0.750000000000001" header="0.30000000000000032" footer="0.30000000000000032"/>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30"/>
    </c:view3D>
    <c:floor>
      <c:thickness val="0"/>
    </c:floor>
    <c:sideWall>
      <c:thickness val="0"/>
    </c:sideWall>
    <c:backWall>
      <c:thickness val="0"/>
    </c:backWall>
    <c:plotArea>
      <c:layout/>
      <c:pie3DChart>
        <c:varyColors val="1"/>
        <c:ser>
          <c:idx val="0"/>
          <c:order val="0"/>
          <c:explosion val="25"/>
          <c:dLbls>
            <c:showLegendKey val="0"/>
            <c:showVal val="1"/>
            <c:showCatName val="0"/>
            <c:showSerName val="0"/>
            <c:showPercent val="0"/>
            <c:showBubbleSize val="0"/>
            <c:showLeaderLines val="1"/>
          </c:dLbls>
          <c:cat>
            <c:strRef>
              <c:f>'ΑΝΤΑΓΩΝΙΣΜΟΣ ΕΛΑΙΟΛΑΔΟ 10ΨΗΦΙΟΙ'!$B$38:$B$41</c:f>
              <c:strCache>
                <c:ptCount val="4"/>
                <c:pt idx="0">
                  <c:v>Ισπανία</c:v>
                </c:pt>
                <c:pt idx="1">
                  <c:v>Συρία</c:v>
                </c:pt>
                <c:pt idx="2">
                  <c:v>Ιταλία</c:v>
                </c:pt>
                <c:pt idx="3">
                  <c:v>Λίβανος</c:v>
                </c:pt>
              </c:strCache>
            </c:strRef>
          </c:cat>
          <c:val>
            <c:numRef>
              <c:f>'ΑΝΤΑΓΩΝΙΣΜΟΣ ΕΛΑΙΟΛΑΔΟ 10ΨΗΦΙΟΙ'!$F$38:$F$41</c:f>
              <c:numCache>
                <c:formatCode>0.0%</c:formatCode>
                <c:ptCount val="4"/>
                <c:pt idx="0">
                  <c:v>0.62613219139277021</c:v>
                </c:pt>
                <c:pt idx="1">
                  <c:v>0.22189479725404498</c:v>
                </c:pt>
                <c:pt idx="2">
                  <c:v>9.8249564046531138E-2</c:v>
                </c:pt>
                <c:pt idx="3">
                  <c:v>5.3723447306653717E-2</c:v>
                </c:pt>
              </c:numCache>
            </c:numRef>
          </c:val>
        </c:ser>
        <c:dLbls>
          <c:showLegendKey val="0"/>
          <c:showVal val="0"/>
          <c:showCatName val="0"/>
          <c:showSerName val="0"/>
          <c:showPercent val="0"/>
          <c:showBubbleSize val="0"/>
          <c:showLeaderLines val="1"/>
        </c:dLbls>
      </c:pie3DChart>
    </c:plotArea>
    <c:legend>
      <c:legendPos val="r"/>
      <c:layout/>
      <c:overlay val="0"/>
    </c:legend>
    <c:plotVisOnly val="1"/>
    <c:dispBlanksAs val="zero"/>
    <c:showDLblsOverMax val="0"/>
  </c:chart>
  <c:printSettings>
    <c:headerFooter/>
    <c:pageMargins b="0.75000000000000122" l="0.70000000000000062" r="0.70000000000000062" t="0.75000000000000122" header="0.30000000000000032" footer="0.30000000000000032"/>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8.3866039587691135E-2"/>
          <c:y val="0.1461514537794141"/>
          <c:w val="0.71388873345146575"/>
          <c:h val="0.794985715365776"/>
        </c:manualLayout>
      </c:layout>
      <c:pie3DChart>
        <c:varyColors val="1"/>
        <c:ser>
          <c:idx val="0"/>
          <c:order val="0"/>
          <c:explosion val="25"/>
          <c:dLbls>
            <c:showLegendKey val="0"/>
            <c:showVal val="1"/>
            <c:showCatName val="0"/>
            <c:showSerName val="0"/>
            <c:showPercent val="0"/>
            <c:showBubbleSize val="0"/>
            <c:showLeaderLines val="1"/>
          </c:dLbls>
          <c:cat>
            <c:strRef>
              <c:f>'ΑΝΤΑΓΩΝΙΣΜΟΣ ΕΛΑΙΟΛΑΔΟ 10ΨΗΦΙΟΙ'!$B$51:$B$52</c:f>
              <c:strCache>
                <c:ptCount val="2"/>
                <c:pt idx="0">
                  <c:v>Ινδονησία</c:v>
                </c:pt>
                <c:pt idx="1">
                  <c:v>Ιταλία</c:v>
                </c:pt>
              </c:strCache>
            </c:strRef>
          </c:cat>
          <c:val>
            <c:numRef>
              <c:f>'ΑΝΤΑΓΩΝΙΣΜΟΣ ΕΛΑΙΟΛΑΔΟ 10ΨΗΦΙΟΙ'!$F$51:$F$52</c:f>
              <c:numCache>
                <c:formatCode>0.0%</c:formatCode>
                <c:ptCount val="2"/>
                <c:pt idx="0">
                  <c:v>0.98636187814281973</c:v>
                </c:pt>
                <c:pt idx="1">
                  <c:v>1.3625644161062102E-2</c:v>
                </c:pt>
              </c:numCache>
            </c:numRef>
          </c:val>
        </c:ser>
        <c:dLbls>
          <c:showLegendKey val="0"/>
          <c:showVal val="0"/>
          <c:showCatName val="0"/>
          <c:showSerName val="0"/>
          <c:showPercent val="0"/>
          <c:showBubbleSize val="0"/>
          <c:showLeaderLines val="1"/>
        </c:dLbls>
      </c:pie3DChart>
    </c:plotArea>
    <c:legend>
      <c:legendPos val="r"/>
      <c:layout/>
      <c:overlay val="0"/>
      <c:txPr>
        <a:bodyPr/>
        <a:lstStyle/>
        <a:p>
          <a:pPr>
            <a:defRPr sz="900"/>
          </a:pPr>
          <a:endParaRPr lang="en-US"/>
        </a:p>
      </c:txPr>
    </c:legend>
    <c:plotVisOnly val="1"/>
    <c:dispBlanksAs val="zero"/>
    <c:showDLblsOverMax val="0"/>
  </c:chart>
  <c:printSettings>
    <c:headerFooter/>
    <c:pageMargins b="0.75000000000000144" l="0.70000000000000062" r="0.70000000000000062" t="0.75000000000000144" header="0.30000000000000032" footer="0.30000000000000032"/>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30"/>
    </c:view3D>
    <c:floor>
      <c:thickness val="0"/>
    </c:floor>
    <c:sideWall>
      <c:thickness val="0"/>
    </c:sideWall>
    <c:backWall>
      <c:thickness val="0"/>
    </c:backWall>
    <c:plotArea>
      <c:layout/>
      <c:pie3DChart>
        <c:varyColors val="1"/>
        <c:ser>
          <c:idx val="0"/>
          <c:order val="0"/>
          <c:explosion val="25"/>
          <c:dLbls>
            <c:showLegendKey val="0"/>
            <c:showVal val="1"/>
            <c:showCatName val="0"/>
            <c:showSerName val="0"/>
            <c:showPercent val="0"/>
            <c:showBubbleSize val="0"/>
            <c:showLeaderLines val="1"/>
          </c:dLbls>
          <c:cat>
            <c:strRef>
              <c:f>'ΑΝΤΑΓΩΝΙΣΜΟΣ ΕΛΑΙΟΛΑΔΟ 10ΨΗΦΙΟΙ'!$B$22:$B$25</c:f>
              <c:strCache>
                <c:ptCount val="4"/>
                <c:pt idx="0">
                  <c:v>Συρία</c:v>
                </c:pt>
                <c:pt idx="1">
                  <c:v>Ισπανία</c:v>
                </c:pt>
                <c:pt idx="2">
                  <c:v>Ιταλία</c:v>
                </c:pt>
                <c:pt idx="3">
                  <c:v>Τυνησία</c:v>
                </c:pt>
              </c:strCache>
            </c:strRef>
          </c:cat>
          <c:val>
            <c:numRef>
              <c:f>'ΑΝΤΑΓΩΝΙΣΜΟΣ ΕΛΑΙΟΛΑΔΟ 10ΨΗΦΙΟΙ'!$F$22:$F$25</c:f>
              <c:numCache>
                <c:formatCode>0.0%</c:formatCode>
                <c:ptCount val="4"/>
                <c:pt idx="0">
                  <c:v>0.35302156707305005</c:v>
                </c:pt>
                <c:pt idx="1">
                  <c:v>0.33607592652737178</c:v>
                </c:pt>
                <c:pt idx="2">
                  <c:v>0.17958164976991786</c:v>
                </c:pt>
                <c:pt idx="3">
                  <c:v>0.13132085662966028</c:v>
                </c:pt>
              </c:numCache>
            </c:numRef>
          </c:val>
        </c:ser>
        <c:dLbls>
          <c:showLegendKey val="0"/>
          <c:showVal val="0"/>
          <c:showCatName val="0"/>
          <c:showSerName val="0"/>
          <c:showPercent val="0"/>
          <c:showBubbleSize val="0"/>
          <c:showLeaderLines val="1"/>
        </c:dLbls>
      </c:pie3DChart>
    </c:plotArea>
    <c:legend>
      <c:legendPos val="r"/>
      <c:layout/>
      <c:overlay val="0"/>
    </c:legend>
    <c:plotVisOnly val="1"/>
    <c:dispBlanksAs val="zero"/>
    <c:showDLblsOverMax val="0"/>
  </c:chart>
  <c:printSettings>
    <c:headerFooter/>
    <c:pageMargins b="0.75000000000000189" l="0.70000000000000062" r="0.70000000000000062" t="0.75000000000000189" header="0.30000000000000032" footer="0.30000000000000032"/>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30"/>
    </c:view3D>
    <c:floor>
      <c:thickness val="0"/>
    </c:floor>
    <c:sideWall>
      <c:thickness val="0"/>
    </c:sideWall>
    <c:backWall>
      <c:thickness val="0"/>
    </c:backWall>
    <c:plotArea>
      <c:layout/>
      <c:pie3DChart>
        <c:varyColors val="1"/>
        <c:ser>
          <c:idx val="0"/>
          <c:order val="0"/>
          <c:explosion val="25"/>
          <c:dLbls>
            <c:showLegendKey val="0"/>
            <c:showVal val="1"/>
            <c:showCatName val="0"/>
            <c:showSerName val="0"/>
            <c:showPercent val="0"/>
            <c:showBubbleSize val="0"/>
            <c:showLeaderLines val="1"/>
          </c:dLbls>
          <c:cat>
            <c:strRef>
              <c:f>'ΑΝΤΑΓΩΝΙΣΜΟΣ ΕΛΑΙΟΛΑΔΟ 10ΨΗΦΙΟΙ'!$B$62:$B$65</c:f>
              <c:strCache>
                <c:ptCount val="4"/>
                <c:pt idx="0">
                  <c:v>Ινδονησία</c:v>
                </c:pt>
                <c:pt idx="1">
                  <c:v>Μαλαισία</c:v>
                </c:pt>
                <c:pt idx="2">
                  <c:v>Ινδία</c:v>
                </c:pt>
                <c:pt idx="3">
                  <c:v>Κίνα</c:v>
                </c:pt>
              </c:strCache>
            </c:strRef>
          </c:cat>
          <c:val>
            <c:numRef>
              <c:f>'ΑΝΤΑΓΩΝΙΣΜΟΣ ΕΛΑΙΟΛΑΔΟ 10ΨΗΦΙΟΙ'!$F$62:$F$65</c:f>
              <c:numCache>
                <c:formatCode>0.0%</c:formatCode>
                <c:ptCount val="4"/>
                <c:pt idx="0">
                  <c:v>0.59906452796450427</c:v>
                </c:pt>
                <c:pt idx="1">
                  <c:v>0.36677882460326433</c:v>
                </c:pt>
                <c:pt idx="2">
                  <c:v>2.1235841619760189E-2</c:v>
                </c:pt>
                <c:pt idx="3">
                  <c:v>1.2920805812471171E-2</c:v>
                </c:pt>
              </c:numCache>
            </c:numRef>
          </c:val>
        </c:ser>
        <c:dLbls>
          <c:showLegendKey val="0"/>
          <c:showVal val="0"/>
          <c:showCatName val="0"/>
          <c:showSerName val="0"/>
          <c:showPercent val="0"/>
          <c:showBubbleSize val="0"/>
          <c:showLeaderLines val="1"/>
        </c:dLbls>
      </c:pie3DChart>
    </c:plotArea>
    <c:legend>
      <c:legendPos val="r"/>
      <c:layout/>
      <c:overlay val="0"/>
      <c:txPr>
        <a:bodyPr/>
        <a:lstStyle/>
        <a:p>
          <a:pPr rtl="0">
            <a:defRPr/>
          </a:pPr>
          <a:endParaRPr lang="en-US"/>
        </a:p>
      </c:txPr>
    </c:legend>
    <c:plotVisOnly val="1"/>
    <c:dispBlanksAs val="zero"/>
    <c:showDLblsOverMax val="0"/>
  </c:chart>
  <c:printSettings>
    <c:headerFooter/>
    <c:pageMargins b="0.75000000000000278" l="0.70000000000000062" r="0.70000000000000062" t="0.75000000000000278"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30"/>
    </c:view3D>
    <c:floor>
      <c:thickness val="0"/>
    </c:floor>
    <c:sideWall>
      <c:thickness val="0"/>
    </c:sideWall>
    <c:backWall>
      <c:thickness val="0"/>
    </c:backWall>
    <c:plotArea>
      <c:layout/>
      <c:pie3DChart>
        <c:varyColors val="1"/>
        <c:ser>
          <c:idx val="0"/>
          <c:order val="0"/>
          <c:explosion val="25"/>
          <c:dLbls>
            <c:showLegendKey val="0"/>
            <c:showVal val="1"/>
            <c:showCatName val="0"/>
            <c:showSerName val="0"/>
            <c:showPercent val="0"/>
            <c:showBubbleSize val="0"/>
            <c:showLeaderLines val="1"/>
          </c:dLbls>
          <c:cat>
            <c:strRef>
              <c:f>'ΑΝΤΑΓΩΝΙΣΜΟΣ ΕΛΑΙΩΝ 4ΨΗΦΙΟΙ'!$B$30:$B$36</c:f>
              <c:strCache>
                <c:ptCount val="7"/>
                <c:pt idx="0">
                  <c:v>Ισπανία</c:v>
                </c:pt>
                <c:pt idx="1">
                  <c:v>Συρία</c:v>
                </c:pt>
                <c:pt idx="2">
                  <c:v>Ιταλία</c:v>
                </c:pt>
                <c:pt idx="3">
                  <c:v>Τυνησία</c:v>
                </c:pt>
                <c:pt idx="4">
                  <c:v>Ελλάδα</c:v>
                </c:pt>
                <c:pt idx="5">
                  <c:v>Λίβανος</c:v>
                </c:pt>
                <c:pt idx="6">
                  <c:v>Λοιπές</c:v>
                </c:pt>
              </c:strCache>
            </c:strRef>
          </c:cat>
          <c:val>
            <c:numRef>
              <c:f>'ΑΝΤΑΓΩΝΙΣΜΟΣ ΕΛΑΙΩΝ 4ΨΗΦΙΟΙ'!$F$30:$F$36</c:f>
              <c:numCache>
                <c:formatCode>0.0%</c:formatCode>
                <c:ptCount val="7"/>
                <c:pt idx="0">
                  <c:v>0.31091420817574295</c:v>
                </c:pt>
                <c:pt idx="1">
                  <c:v>0.29474607080017318</c:v>
                </c:pt>
                <c:pt idx="2">
                  <c:v>0.23485319386558565</c:v>
                </c:pt>
                <c:pt idx="3">
                  <c:v>9.6558941332114248E-2</c:v>
                </c:pt>
                <c:pt idx="4">
                  <c:v>4.4068154231021547E-2</c:v>
                </c:pt>
                <c:pt idx="5">
                  <c:v>1.854875772895221E-2</c:v>
                </c:pt>
                <c:pt idx="6">
                  <c:v>3.1067386641023742E-4</c:v>
                </c:pt>
              </c:numCache>
            </c:numRef>
          </c:val>
        </c:ser>
        <c:dLbls>
          <c:showLegendKey val="0"/>
          <c:showVal val="0"/>
          <c:showCatName val="0"/>
          <c:showSerName val="0"/>
          <c:showPercent val="0"/>
          <c:showBubbleSize val="0"/>
          <c:showLeaderLines val="1"/>
        </c:dLbls>
      </c:pie3DChart>
    </c:plotArea>
    <c:legend>
      <c:legendPos val="r"/>
      <c:layout/>
      <c:overlay val="0"/>
    </c:legend>
    <c:plotVisOnly val="1"/>
    <c:dispBlanksAs val="zero"/>
    <c:showDLblsOverMax val="0"/>
  </c:chart>
  <c:printSettings>
    <c:headerFooter/>
    <c:pageMargins b="0.75000000000000122" l="0.70000000000000062" r="0.70000000000000062" t="0.75000000000000122"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30"/>
    </c:view3D>
    <c:floor>
      <c:thickness val="0"/>
    </c:floor>
    <c:sideWall>
      <c:thickness val="0"/>
    </c:sideWall>
    <c:backWall>
      <c:thickness val="0"/>
    </c:backWall>
    <c:plotArea>
      <c:layout/>
      <c:pie3DChart>
        <c:varyColors val="1"/>
        <c:ser>
          <c:idx val="0"/>
          <c:order val="0"/>
          <c:explosion val="25"/>
          <c:dLbls>
            <c:showLegendKey val="0"/>
            <c:showVal val="1"/>
            <c:showCatName val="0"/>
            <c:showSerName val="0"/>
            <c:showPercent val="0"/>
            <c:showBubbleSize val="0"/>
            <c:showLeaderLines val="1"/>
          </c:dLbls>
          <c:cat>
            <c:strRef>
              <c:f>'ΑΝΤΑΓΩΝΙΣΜΟΣ ΕΛΑΙΩΝ 4ΨΗΦΙΟΙ'!$B$45:$B$49</c:f>
              <c:strCache>
                <c:ptCount val="5"/>
                <c:pt idx="0">
                  <c:v>Ινδονησία</c:v>
                </c:pt>
                <c:pt idx="1">
                  <c:v>Μαλαισία</c:v>
                </c:pt>
                <c:pt idx="2">
                  <c:v>Ινδία</c:v>
                </c:pt>
                <c:pt idx="3">
                  <c:v>Κίνα</c:v>
                </c:pt>
                <c:pt idx="4">
                  <c:v>Ιταλία</c:v>
                </c:pt>
              </c:strCache>
            </c:strRef>
          </c:cat>
          <c:val>
            <c:numRef>
              <c:f>'ΑΝΤΑΓΩΝΙΣΜΟΣ ΕΛΑΙΩΝ 4ΨΗΦΙΟΙ'!$F$45:$F$49</c:f>
              <c:numCache>
                <c:formatCode>0.0%</c:formatCode>
                <c:ptCount val="5"/>
                <c:pt idx="0">
                  <c:v>0.61129174577913636</c:v>
                </c:pt>
                <c:pt idx="1">
                  <c:v>0.35519975734465725</c:v>
                </c:pt>
                <c:pt idx="2">
                  <c:v>2.0565434219130381E-2</c:v>
                </c:pt>
                <c:pt idx="3">
                  <c:v>1.2512900913108903E-2</c:v>
                </c:pt>
                <c:pt idx="4">
                  <c:v>4.3016174396709971E-4</c:v>
                </c:pt>
              </c:numCache>
            </c:numRef>
          </c:val>
        </c:ser>
        <c:dLbls>
          <c:showLegendKey val="0"/>
          <c:showVal val="0"/>
          <c:showCatName val="0"/>
          <c:showSerName val="0"/>
          <c:showPercent val="0"/>
          <c:showBubbleSize val="0"/>
          <c:showLeaderLines val="1"/>
        </c:dLbls>
      </c:pie3DChart>
    </c:plotArea>
    <c:legend>
      <c:legendPos val="r"/>
      <c:layout/>
      <c:overlay val="0"/>
      <c:txPr>
        <a:bodyPr/>
        <a:lstStyle/>
        <a:p>
          <a:pPr>
            <a:defRPr sz="900"/>
          </a:pPr>
          <a:endParaRPr lang="en-US"/>
        </a:p>
      </c:txPr>
    </c:legend>
    <c:plotVisOnly val="1"/>
    <c:dispBlanksAs val="zero"/>
    <c:showDLblsOverMax val="0"/>
  </c:chart>
  <c:printSettings>
    <c:headerFooter/>
    <c:pageMargins b="0.750000000000001" l="0.70000000000000062" r="0.70000000000000062" t="0.75000000000000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7.8371203599550049E-2"/>
          <c:y val="0.21415830130238481"/>
          <c:w val="0.70279926773859303"/>
          <c:h val="0.73598039581545149"/>
        </c:manualLayout>
      </c:layout>
      <c:pie3DChart>
        <c:varyColors val="1"/>
        <c:ser>
          <c:idx val="0"/>
          <c:order val="0"/>
          <c:explosion val="25"/>
          <c:dLbls>
            <c:showLegendKey val="0"/>
            <c:showVal val="1"/>
            <c:showCatName val="0"/>
            <c:showSerName val="0"/>
            <c:showPercent val="0"/>
            <c:showBubbleSize val="0"/>
            <c:showLeaderLines val="1"/>
          </c:dLbls>
          <c:cat>
            <c:strRef>
              <c:f>'ΑΝΤΑΓΩΝΙΣΜΟΣ ΕΛΑΙΩΝ 4ΨΗΦΙΟΙ'!$B$20:$B$21</c:f>
              <c:strCache>
                <c:ptCount val="2"/>
                <c:pt idx="0">
                  <c:v>Ισπανία</c:v>
                </c:pt>
                <c:pt idx="1">
                  <c:v>Βρετανία</c:v>
                </c:pt>
              </c:strCache>
            </c:strRef>
          </c:cat>
          <c:val>
            <c:numRef>
              <c:f>'ΑΝΤΑΓΩΝΙΣΜΟΣ ΕΛΑΙΩΝ 4ΨΗΦΙΟΙ'!$F$20:$F$21</c:f>
              <c:numCache>
                <c:formatCode>0.0%</c:formatCode>
                <c:ptCount val="2"/>
                <c:pt idx="0">
                  <c:v>0.91899049696214363</c:v>
                </c:pt>
                <c:pt idx="1">
                  <c:v>8.1061432206470371E-2</c:v>
                </c:pt>
              </c:numCache>
            </c:numRef>
          </c:val>
        </c:ser>
        <c:dLbls>
          <c:showLegendKey val="0"/>
          <c:showVal val="0"/>
          <c:showCatName val="0"/>
          <c:showSerName val="0"/>
          <c:showPercent val="0"/>
          <c:showBubbleSize val="0"/>
          <c:showLeaderLines val="1"/>
        </c:dLbls>
      </c:pie3DChart>
    </c:plotArea>
    <c:legend>
      <c:legendPos val="r"/>
      <c:layout/>
      <c:overlay val="0"/>
      <c:txPr>
        <a:bodyPr/>
        <a:lstStyle/>
        <a:p>
          <a:pPr>
            <a:defRPr sz="900"/>
          </a:pPr>
          <a:endParaRPr lang="en-US"/>
        </a:p>
      </c:txPr>
    </c:legend>
    <c:plotVisOnly val="1"/>
    <c:dispBlanksAs val="zero"/>
    <c:showDLblsOverMax val="0"/>
  </c:chart>
  <c:printSettings>
    <c:headerFooter/>
    <c:pageMargins b="0.750000000000001" l="0.70000000000000062" r="0.70000000000000062" t="0.75000000000000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30"/>
    </c:view3D>
    <c:floor>
      <c:thickness val="0"/>
    </c:floor>
    <c:sideWall>
      <c:thickness val="0"/>
    </c:sideWall>
    <c:backWall>
      <c:thickness val="0"/>
    </c:backWall>
    <c:plotArea>
      <c:layout/>
      <c:pie3DChart>
        <c:varyColors val="1"/>
        <c:ser>
          <c:idx val="0"/>
          <c:order val="0"/>
          <c:dLbls>
            <c:dLbl>
              <c:idx val="2"/>
              <c:layout>
                <c:manualLayout>
                  <c:x val="9.5684060392772444E-3"/>
                  <c:y val="-3.3526902887139109E-2"/>
                </c:manualLayout>
              </c:layout>
              <c:showLegendKey val="0"/>
              <c:showVal val="1"/>
              <c:showCatName val="0"/>
              <c:showSerName val="0"/>
              <c:showPercent val="0"/>
              <c:showBubbleSize val="0"/>
            </c:dLbl>
            <c:dLbl>
              <c:idx val="3"/>
              <c:layout>
                <c:manualLayout>
                  <c:x val="0.11933412664252981"/>
                  <c:y val="-1.5818569553805773E-2"/>
                </c:manualLayout>
              </c:layout>
              <c:showLegendKey val="0"/>
              <c:showVal val="1"/>
              <c:showCatName val="0"/>
              <c:showSerName val="0"/>
              <c:showPercent val="0"/>
              <c:showBubbleSize val="0"/>
            </c:dLbl>
            <c:dLbl>
              <c:idx val="4"/>
              <c:layout>
                <c:manualLayout>
                  <c:x val="0.2050790355385641"/>
                  <c:y val="1.1264763779527559E-2"/>
                </c:manualLayout>
              </c:layout>
              <c:showLegendKey val="0"/>
              <c:showVal val="1"/>
              <c:showCatName val="0"/>
              <c:showSerName val="0"/>
              <c:showPercent val="0"/>
              <c:showBubbleSize val="0"/>
            </c:dLbl>
            <c:showLegendKey val="0"/>
            <c:showVal val="1"/>
            <c:showCatName val="0"/>
            <c:showSerName val="0"/>
            <c:showPercent val="0"/>
            <c:showBubbleSize val="0"/>
            <c:showLeaderLines val="1"/>
          </c:dLbls>
          <c:cat>
            <c:strRef>
              <c:f>'ΑΝΤΑΓΩΝΙΣΜΟΣ ΕΛΑΙΩΝ 4ΨΗΦΙΟΙ'!$B$64:$B$68</c:f>
              <c:strCache>
                <c:ptCount val="5"/>
                <c:pt idx="0">
                  <c:v>Ινδονησία</c:v>
                </c:pt>
                <c:pt idx="1">
                  <c:v>Μαλαισία</c:v>
                </c:pt>
                <c:pt idx="2">
                  <c:v>Σ. Αραβία</c:v>
                </c:pt>
                <c:pt idx="3">
                  <c:v>Σουηδία</c:v>
                </c:pt>
                <c:pt idx="4">
                  <c:v>Λοιπές</c:v>
                </c:pt>
              </c:strCache>
            </c:strRef>
          </c:cat>
          <c:val>
            <c:numRef>
              <c:f>'ΑΝΤΑΓΩΝΙΣΜΟΣ ΕΛΑΙΩΝ 4ΨΗΦΙΟΙ'!$F$64:$F$68</c:f>
              <c:numCache>
                <c:formatCode>0.0%</c:formatCode>
                <c:ptCount val="5"/>
                <c:pt idx="0">
                  <c:v>0.95675235778958956</c:v>
                </c:pt>
                <c:pt idx="1">
                  <c:v>3.7934392036527799E-2</c:v>
                </c:pt>
                <c:pt idx="2">
                  <c:v>3.2785129966882184E-3</c:v>
                </c:pt>
                <c:pt idx="3">
                  <c:v>1.8932005888710971E-3</c:v>
                </c:pt>
                <c:pt idx="4">
                  <c:v>1.415365883232815E-4</c:v>
                </c:pt>
              </c:numCache>
            </c:numRef>
          </c:val>
        </c:ser>
        <c:dLbls>
          <c:showLegendKey val="0"/>
          <c:showVal val="0"/>
          <c:showCatName val="0"/>
          <c:showSerName val="0"/>
          <c:showPercent val="0"/>
          <c:showBubbleSize val="0"/>
          <c:showLeaderLines val="1"/>
        </c:dLbls>
      </c:pie3DChart>
    </c:plotArea>
    <c:legend>
      <c:legendPos val="r"/>
      <c:layout/>
      <c:overlay val="0"/>
    </c:legend>
    <c:plotVisOnly val="1"/>
    <c:dispBlanksAs val="zero"/>
    <c:showDLblsOverMax val="0"/>
  </c:chart>
  <c:printSettings>
    <c:headerFooter/>
    <c:pageMargins b="0.750000000000001" l="0.70000000000000062" r="0.70000000000000062" t="0.75000000000000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30"/>
    </c:view3D>
    <c:floor>
      <c:thickness val="0"/>
    </c:floor>
    <c:sideWall>
      <c:thickness val="0"/>
    </c:sideWall>
    <c:backWall>
      <c:thickness val="0"/>
    </c:backWall>
    <c:plotArea>
      <c:layout/>
      <c:pie3DChart>
        <c:varyColors val="1"/>
        <c:ser>
          <c:idx val="0"/>
          <c:order val="0"/>
          <c:explosion val="25"/>
          <c:dLbls>
            <c:dLbl>
              <c:idx val="5"/>
              <c:layout>
                <c:manualLayout>
                  <c:x val="0.1286796903551613"/>
                  <c:y val="-1.2095511870539992E-2"/>
                </c:manualLayout>
              </c:layout>
              <c:showLegendKey val="0"/>
              <c:showVal val="1"/>
              <c:showCatName val="0"/>
              <c:showSerName val="0"/>
              <c:showPercent val="0"/>
              <c:showBubbleSize val="0"/>
            </c:dLbl>
            <c:showLegendKey val="0"/>
            <c:showVal val="1"/>
            <c:showCatName val="0"/>
            <c:showSerName val="0"/>
            <c:showPercent val="0"/>
            <c:showBubbleSize val="0"/>
            <c:showLeaderLines val="1"/>
          </c:dLbls>
          <c:cat>
            <c:strRef>
              <c:f>'ΑΝΤΑΓΩΝΙΣΜΟΣ ΕΛΑΙΩΝ 4ΨΗΦΙΟΙ'!$B$79:$B$85</c:f>
              <c:strCache>
                <c:ptCount val="7"/>
                <c:pt idx="0">
                  <c:v>Ρωσία</c:v>
                </c:pt>
                <c:pt idx="1">
                  <c:v>Ουκρανία</c:v>
                </c:pt>
                <c:pt idx="2">
                  <c:v>Ινδονησία</c:v>
                </c:pt>
                <c:pt idx="3">
                  <c:v>Ισπανία</c:v>
                </c:pt>
                <c:pt idx="4">
                  <c:v>Γερμανία</c:v>
                </c:pt>
                <c:pt idx="5">
                  <c:v>Τουρκία</c:v>
                </c:pt>
                <c:pt idx="6">
                  <c:v>Λοιπές</c:v>
                </c:pt>
              </c:strCache>
            </c:strRef>
          </c:cat>
          <c:val>
            <c:numRef>
              <c:f>'ΑΝΤΑΓΩΝΙΣΜΟΣ ΕΛΑΙΩΝ 4ΨΗΦΙΟΙ'!$F$79:$F$85</c:f>
              <c:numCache>
                <c:formatCode>0.0%</c:formatCode>
                <c:ptCount val="7"/>
                <c:pt idx="0">
                  <c:v>0.88679520131038958</c:v>
                </c:pt>
                <c:pt idx="1">
                  <c:v>9.9935681852136721E-2</c:v>
                </c:pt>
                <c:pt idx="2">
                  <c:v>5.0681369065548043E-3</c:v>
                </c:pt>
                <c:pt idx="3">
                  <c:v>3.8201960530925387E-3</c:v>
                </c:pt>
                <c:pt idx="4">
                  <c:v>1.3829015401102304E-3</c:v>
                </c:pt>
                <c:pt idx="5">
                  <c:v>1.3521705815660748E-3</c:v>
                </c:pt>
                <c:pt idx="6">
                  <c:v>1.6457117561500458E-3</c:v>
                </c:pt>
              </c:numCache>
            </c:numRef>
          </c:val>
        </c:ser>
        <c:dLbls>
          <c:showLegendKey val="0"/>
          <c:showVal val="0"/>
          <c:showCatName val="0"/>
          <c:showSerName val="0"/>
          <c:showPercent val="0"/>
          <c:showBubbleSize val="0"/>
          <c:showLeaderLines val="1"/>
        </c:dLbls>
      </c:pie3DChart>
    </c:plotArea>
    <c:legend>
      <c:legendPos val="r"/>
      <c:layout/>
      <c:overlay val="0"/>
    </c:legend>
    <c:plotVisOnly val="1"/>
    <c:dispBlanksAs val="zero"/>
    <c:showDLblsOverMax val="0"/>
  </c:chart>
  <c:printSettings>
    <c:headerFooter/>
    <c:pageMargins b="0.750000000000001" l="0.70000000000000062" r="0.70000000000000062" t="0.75000000000000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30"/>
    </c:view3D>
    <c:floor>
      <c:thickness val="0"/>
    </c:floor>
    <c:sideWall>
      <c:thickness val="0"/>
    </c:sideWall>
    <c:backWall>
      <c:thickness val="0"/>
    </c:backWall>
    <c:plotArea>
      <c:layout/>
      <c:pie3DChart>
        <c:varyColors val="1"/>
        <c:ser>
          <c:idx val="0"/>
          <c:order val="0"/>
          <c:explosion val="25"/>
          <c:dLbls>
            <c:showLegendKey val="0"/>
            <c:showVal val="1"/>
            <c:showCatName val="0"/>
            <c:showSerName val="0"/>
            <c:showPercent val="0"/>
            <c:showBubbleSize val="0"/>
            <c:showLeaderLines val="1"/>
          </c:dLbls>
          <c:cat>
            <c:strRef>
              <c:f>'ΑΝΤΑΓΩΝΙΣΜΟΣ ΕΛΑΙΩΝ 4ΨΗΦΙΟΙ'!$B$98:$B$104</c:f>
              <c:strCache>
                <c:ptCount val="7"/>
                <c:pt idx="0">
                  <c:v>Ινδονησία</c:v>
                </c:pt>
                <c:pt idx="1">
                  <c:v>Μαλαισία</c:v>
                </c:pt>
                <c:pt idx="2">
                  <c:v>Γαλλία</c:v>
                </c:pt>
                <c:pt idx="3">
                  <c:v>Σρι Λάνκα</c:v>
                </c:pt>
                <c:pt idx="4">
                  <c:v>Ινδία</c:v>
                </c:pt>
                <c:pt idx="5">
                  <c:v>ΗΠΑ</c:v>
                </c:pt>
                <c:pt idx="6">
                  <c:v>Λοιπές</c:v>
                </c:pt>
              </c:strCache>
            </c:strRef>
          </c:cat>
          <c:val>
            <c:numRef>
              <c:f>'ΑΝΤΑΓΩΝΙΣΜΟΣ ΕΛΑΙΩΝ 4ΨΗΦΙΟΙ'!$F$98:$F$104</c:f>
              <c:numCache>
                <c:formatCode>0.0%</c:formatCode>
                <c:ptCount val="7"/>
                <c:pt idx="0">
                  <c:v>0.73062413997275621</c:v>
                </c:pt>
                <c:pt idx="1">
                  <c:v>0.26528867146343332</c:v>
                </c:pt>
                <c:pt idx="2">
                  <c:v>1.1388288226672721E-3</c:v>
                </c:pt>
                <c:pt idx="3">
                  <c:v>9.9412468922860028E-4</c:v>
                </c:pt>
                <c:pt idx="4">
                  <c:v>8.8478920467576665E-4</c:v>
                </c:pt>
                <c:pt idx="5">
                  <c:v>8.7687162790014452E-4</c:v>
                </c:pt>
                <c:pt idx="6">
                  <c:v>1.9257421933865002E-4</c:v>
                </c:pt>
              </c:numCache>
            </c:numRef>
          </c:val>
        </c:ser>
        <c:dLbls>
          <c:showLegendKey val="0"/>
          <c:showVal val="0"/>
          <c:showCatName val="0"/>
          <c:showSerName val="0"/>
          <c:showPercent val="0"/>
          <c:showBubbleSize val="0"/>
          <c:showLeaderLines val="1"/>
        </c:dLbls>
      </c:pie3DChart>
    </c:plotArea>
    <c:legend>
      <c:legendPos val="r"/>
      <c:layout/>
      <c:overlay val="0"/>
      <c:txPr>
        <a:bodyPr/>
        <a:lstStyle/>
        <a:p>
          <a:pPr rtl="0">
            <a:defRPr/>
          </a:pPr>
          <a:endParaRPr lang="en-US"/>
        </a:p>
      </c:txPr>
    </c:legend>
    <c:plotVisOnly val="1"/>
    <c:dispBlanksAs val="zero"/>
    <c:showDLblsOverMax val="0"/>
  </c:chart>
  <c:printSettings>
    <c:headerFooter/>
    <c:pageMargins b="0.750000000000001" l="0.70000000000000062" r="0.70000000000000062" t="0.750000000000001" header="0.30000000000000032" footer="0.30000000000000032"/>
    <c:pageSetup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30"/>
    </c:view3D>
    <c:floor>
      <c:thickness val="0"/>
    </c:floor>
    <c:sideWall>
      <c:thickness val="0"/>
    </c:sideWall>
    <c:backWall>
      <c:thickness val="0"/>
    </c:backWall>
    <c:plotArea>
      <c:layout/>
      <c:pie3DChart>
        <c:varyColors val="1"/>
        <c:ser>
          <c:idx val="0"/>
          <c:order val="0"/>
          <c:explosion val="25"/>
          <c:dLbls>
            <c:showLegendKey val="0"/>
            <c:showVal val="1"/>
            <c:showCatName val="0"/>
            <c:showSerName val="0"/>
            <c:showPercent val="0"/>
            <c:showBubbleSize val="0"/>
            <c:showLeaderLines val="1"/>
          </c:dLbls>
          <c:cat>
            <c:strRef>
              <c:f>'ΑΝΤΑΓΩΝΙΣΜΟΣ ΕΛΑΙΩΝ 4ΨΗΦΙΟΙ'!$B$113:$B$114</c:f>
              <c:strCache>
                <c:ptCount val="2"/>
                <c:pt idx="0">
                  <c:v>ΗΑΕ</c:v>
                </c:pt>
                <c:pt idx="1">
                  <c:v>Ινδία</c:v>
                </c:pt>
              </c:strCache>
            </c:strRef>
          </c:cat>
          <c:val>
            <c:numRef>
              <c:f>'ΑΝΤΑΓΩΝΙΣΜΟΣ ΕΛΑΙΩΝ 4ΨΗΦΙΟΙ'!$F$113:$F$114</c:f>
              <c:numCache>
                <c:formatCode>0.0%</c:formatCode>
                <c:ptCount val="2"/>
                <c:pt idx="0">
                  <c:v>0.99520502695840396</c:v>
                </c:pt>
                <c:pt idx="1">
                  <c:v>4.7949730415960106E-3</c:v>
                </c:pt>
              </c:numCache>
            </c:numRef>
          </c:val>
        </c:ser>
        <c:dLbls>
          <c:showLegendKey val="0"/>
          <c:showVal val="0"/>
          <c:showCatName val="0"/>
          <c:showSerName val="0"/>
          <c:showPercent val="0"/>
          <c:showBubbleSize val="0"/>
          <c:showLeaderLines val="1"/>
        </c:dLbls>
      </c:pie3DChart>
    </c:plotArea>
    <c:legend>
      <c:legendPos val="r"/>
      <c:layout/>
      <c:overlay val="0"/>
    </c:legend>
    <c:plotVisOnly val="1"/>
    <c:dispBlanksAs val="zero"/>
    <c:showDLblsOverMax val="0"/>
  </c:chart>
  <c:printSettings>
    <c:headerFooter/>
    <c:pageMargins b="0.750000000000001" l="0.70000000000000062" r="0.70000000000000062" t="0.75000000000000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0.10416840682754241"/>
          <c:y val="0.15842326139088728"/>
          <c:w val="0.71665987579495638"/>
          <c:h val="0.80905275779376495"/>
        </c:manualLayout>
      </c:layout>
      <c:pie3DChart>
        <c:varyColors val="1"/>
        <c:ser>
          <c:idx val="0"/>
          <c:order val="0"/>
          <c:explosion val="25"/>
          <c:dLbls>
            <c:showLegendKey val="0"/>
            <c:showVal val="1"/>
            <c:showCatName val="0"/>
            <c:showSerName val="0"/>
            <c:showPercent val="0"/>
            <c:showBubbleSize val="0"/>
            <c:showLeaderLines val="1"/>
          </c:dLbls>
          <c:cat>
            <c:strRef>
              <c:f>'ΑΝΤΑΓΩΝΙΣΜΟΣ ΕΛΑΙΩΝ 4ΨΗΦΙΟΙ'!$B$124:$B$134</c:f>
              <c:strCache>
                <c:ptCount val="11"/>
                <c:pt idx="0">
                  <c:v>ΗΠΑ</c:v>
                </c:pt>
                <c:pt idx="1">
                  <c:v>Ινδία</c:v>
                </c:pt>
                <c:pt idx="2">
                  <c:v>Γερμανία</c:v>
                </c:pt>
                <c:pt idx="3">
                  <c:v>Κίνα</c:v>
                </c:pt>
                <c:pt idx="4">
                  <c:v>Μαλαισία</c:v>
                </c:pt>
                <c:pt idx="5">
                  <c:v>ΗΑΕ</c:v>
                </c:pt>
                <c:pt idx="6">
                  <c:v>Πολωνία</c:v>
                </c:pt>
                <c:pt idx="7">
                  <c:v>Ισπανία</c:v>
                </c:pt>
                <c:pt idx="8">
                  <c:v>Βέλγιο</c:v>
                </c:pt>
                <c:pt idx="9">
                  <c:v>Ταϊλάνδη</c:v>
                </c:pt>
                <c:pt idx="10">
                  <c:v>Λοιπές</c:v>
                </c:pt>
              </c:strCache>
            </c:strRef>
          </c:cat>
          <c:val>
            <c:numRef>
              <c:f>'ΑΝΤΑΓΩΝΙΣΜΟΣ ΕΛΑΙΩΝ 4ΨΗΦΙΟΙ'!$F$124:$F$134</c:f>
              <c:numCache>
                <c:formatCode>0.0%</c:formatCode>
                <c:ptCount val="11"/>
                <c:pt idx="0">
                  <c:v>0.86068209356614933</c:v>
                </c:pt>
                <c:pt idx="1">
                  <c:v>9.0563100637035265E-2</c:v>
                </c:pt>
                <c:pt idx="2">
                  <c:v>1.0365577144952093E-2</c:v>
                </c:pt>
                <c:pt idx="3">
                  <c:v>6.976473927173963E-3</c:v>
                </c:pt>
                <c:pt idx="4">
                  <c:v>6.526941112326521E-3</c:v>
                </c:pt>
                <c:pt idx="5">
                  <c:v>4.9281584826681097E-3</c:v>
                </c:pt>
                <c:pt idx="6">
                  <c:v>4.2492258113384423E-3</c:v>
                </c:pt>
                <c:pt idx="7">
                  <c:v>3.8757036250936039E-3</c:v>
                </c:pt>
                <c:pt idx="8">
                  <c:v>3.0348650052339221E-3</c:v>
                </c:pt>
                <c:pt idx="9">
                  <c:v>2.3180483718402002E-3</c:v>
                </c:pt>
                <c:pt idx="10">
                  <c:v>6.4798123161885933E-3</c:v>
                </c:pt>
              </c:numCache>
            </c:numRef>
          </c:val>
        </c:ser>
        <c:dLbls>
          <c:showLegendKey val="0"/>
          <c:showVal val="0"/>
          <c:showCatName val="0"/>
          <c:showSerName val="0"/>
          <c:showPercent val="0"/>
          <c:showBubbleSize val="0"/>
          <c:showLeaderLines val="1"/>
        </c:dLbls>
      </c:pie3DChart>
    </c:plotArea>
    <c:legend>
      <c:legendPos val="r"/>
      <c:layout/>
      <c:overlay val="0"/>
      <c:txPr>
        <a:bodyPr/>
        <a:lstStyle/>
        <a:p>
          <a:pPr rtl="0">
            <a:defRPr sz="900"/>
          </a:pPr>
          <a:endParaRPr lang="en-US"/>
        </a:p>
      </c:txPr>
    </c:legend>
    <c:plotVisOnly val="1"/>
    <c:dispBlanksAs val="zero"/>
    <c:showDLblsOverMax val="0"/>
  </c:chart>
  <c:printSettings>
    <c:headerFooter/>
    <c:pageMargins b="0.75000000000000144" l="0.70000000000000062" r="0.70000000000000062" t="0.75000000000000144"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chart" Target="../charts/chart17.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11</xdr:col>
      <xdr:colOff>24764</xdr:colOff>
      <xdr:row>2</xdr:row>
      <xdr:rowOff>59053</xdr:rowOff>
    </xdr:from>
    <xdr:to>
      <xdr:col>20</xdr:col>
      <xdr:colOff>266700</xdr:colOff>
      <xdr:row>12</xdr:row>
      <xdr:rowOff>165734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45720</xdr:colOff>
      <xdr:row>24</xdr:row>
      <xdr:rowOff>0</xdr:rowOff>
    </xdr:from>
    <xdr:to>
      <xdr:col>20</xdr:col>
      <xdr:colOff>444500</xdr:colOff>
      <xdr:row>38</xdr:row>
      <xdr:rowOff>38100</xdr:rowOff>
    </xdr:to>
    <xdr:graphicFrame macro="">
      <xdr:nvGraphicFramePr>
        <xdr:cNvPr id="36" name="Chart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45719</xdr:colOff>
      <xdr:row>39</xdr:row>
      <xdr:rowOff>91440</xdr:rowOff>
    </xdr:from>
    <xdr:to>
      <xdr:col>20</xdr:col>
      <xdr:colOff>390524</xdr:colOff>
      <xdr:row>55</xdr:row>
      <xdr:rowOff>101600</xdr:rowOff>
    </xdr:to>
    <xdr:graphicFrame macro="">
      <xdr:nvGraphicFramePr>
        <xdr:cNvPr id="37" name="Chart 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38099</xdr:colOff>
      <xdr:row>14</xdr:row>
      <xdr:rowOff>171450</xdr:rowOff>
    </xdr:from>
    <xdr:to>
      <xdr:col>20</xdr:col>
      <xdr:colOff>314324</xdr:colOff>
      <xdr:row>21</xdr:row>
      <xdr:rowOff>0</xdr:rowOff>
    </xdr:to>
    <xdr:graphicFrame macro="">
      <xdr:nvGraphicFramePr>
        <xdr:cNvPr id="34"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45720</xdr:colOff>
      <xdr:row>58</xdr:row>
      <xdr:rowOff>83820</xdr:rowOff>
    </xdr:from>
    <xdr:to>
      <xdr:col>20</xdr:col>
      <xdr:colOff>483870</xdr:colOff>
      <xdr:row>72</xdr:row>
      <xdr:rowOff>106680</xdr:rowOff>
    </xdr:to>
    <xdr:graphicFrame macro="">
      <xdr:nvGraphicFramePr>
        <xdr:cNvPr id="59" name="Chart 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68580</xdr:colOff>
      <xdr:row>73</xdr:row>
      <xdr:rowOff>22860</xdr:rowOff>
    </xdr:from>
    <xdr:to>
      <xdr:col>20</xdr:col>
      <xdr:colOff>601980</xdr:colOff>
      <xdr:row>87</xdr:row>
      <xdr:rowOff>175260</xdr:rowOff>
    </xdr:to>
    <xdr:graphicFrame macro="">
      <xdr:nvGraphicFramePr>
        <xdr:cNvPr id="60" name="Chart 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114300</xdr:colOff>
      <xdr:row>92</xdr:row>
      <xdr:rowOff>7620</xdr:rowOff>
    </xdr:from>
    <xdr:to>
      <xdr:col>21</xdr:col>
      <xdr:colOff>66675</xdr:colOff>
      <xdr:row>106</xdr:row>
      <xdr:rowOff>106680</xdr:rowOff>
    </xdr:to>
    <xdr:graphicFrame macro="">
      <xdr:nvGraphicFramePr>
        <xdr:cNvPr id="61" name="Chart 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114300</xdr:colOff>
      <xdr:row>107</xdr:row>
      <xdr:rowOff>640080</xdr:rowOff>
    </xdr:from>
    <xdr:to>
      <xdr:col>21</xdr:col>
      <xdr:colOff>19050</xdr:colOff>
      <xdr:row>116</xdr:row>
      <xdr:rowOff>121920</xdr:rowOff>
    </xdr:to>
    <xdr:graphicFrame macro="">
      <xdr:nvGraphicFramePr>
        <xdr:cNvPr id="65" name="Chart 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60960</xdr:colOff>
      <xdr:row>118</xdr:row>
      <xdr:rowOff>83820</xdr:rowOff>
    </xdr:from>
    <xdr:to>
      <xdr:col>20</xdr:col>
      <xdr:colOff>464820</xdr:colOff>
      <xdr:row>137</xdr:row>
      <xdr:rowOff>0</xdr:rowOff>
    </xdr:to>
    <xdr:graphicFrame macro="">
      <xdr:nvGraphicFramePr>
        <xdr:cNvPr id="66" name="Chart 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38100</xdr:colOff>
      <xdr:row>139</xdr:row>
      <xdr:rowOff>68580</xdr:rowOff>
    </xdr:from>
    <xdr:to>
      <xdr:col>21</xdr:col>
      <xdr:colOff>571500</xdr:colOff>
      <xdr:row>151</xdr:row>
      <xdr:rowOff>106680</xdr:rowOff>
    </xdr:to>
    <xdr:graphicFrame macro="">
      <xdr:nvGraphicFramePr>
        <xdr:cNvPr id="68" name="Chart 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129540</xdr:colOff>
      <xdr:row>159</xdr:row>
      <xdr:rowOff>78104</xdr:rowOff>
    </xdr:from>
    <xdr:to>
      <xdr:col>21</xdr:col>
      <xdr:colOff>53340</xdr:colOff>
      <xdr:row>174</xdr:row>
      <xdr:rowOff>85724</xdr:rowOff>
    </xdr:to>
    <xdr:graphicFrame macro="">
      <xdr:nvGraphicFramePr>
        <xdr:cNvPr id="39" name="Chart 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89535</xdr:colOff>
      <xdr:row>176</xdr:row>
      <xdr:rowOff>83820</xdr:rowOff>
    </xdr:from>
    <xdr:to>
      <xdr:col>21</xdr:col>
      <xdr:colOff>3811</xdr:colOff>
      <xdr:row>190</xdr:row>
      <xdr:rowOff>114300</xdr:rowOff>
    </xdr:to>
    <xdr:graphicFrame macro="">
      <xdr:nvGraphicFramePr>
        <xdr:cNvPr id="44" name="Chart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cdr:y>
    </cdr:from>
    <cdr:to>
      <cdr:x>0.07047</cdr:x>
      <cdr:y>0.07463</cdr:y>
    </cdr:to>
    <cdr:sp macro="" textlink="">
      <cdr:nvSpPr>
        <cdr:cNvPr id="3" name="TextBox 1"/>
        <cdr:cNvSpPr txBox="1"/>
      </cdr:nvSpPr>
      <cdr:spPr>
        <a:xfrm xmlns:a="http://schemas.openxmlformats.org/drawingml/2006/main">
          <a:off x="0" y="0"/>
          <a:ext cx="400050" cy="1905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l-GR" sz="1200" b="1"/>
            <a:t>1515</a:t>
          </a:r>
        </a:p>
      </cdr:txBody>
    </cdr:sp>
  </cdr:relSizeAnchor>
</c:userShapes>
</file>

<file path=xl/drawings/drawing11.xml><?xml version="1.0" encoding="utf-8"?>
<c:userShapes xmlns:c="http://schemas.openxmlformats.org/drawingml/2006/chart">
  <cdr:relSizeAnchor xmlns:cdr="http://schemas.openxmlformats.org/drawingml/2006/chartDrawing">
    <cdr:from>
      <cdr:x>0</cdr:x>
      <cdr:y>0</cdr:y>
    </cdr:from>
    <cdr:to>
      <cdr:x>0.07106</cdr:x>
      <cdr:y>0.08339</cdr:y>
    </cdr:to>
    <cdr:sp macro="" textlink="">
      <cdr:nvSpPr>
        <cdr:cNvPr id="2" name="TextBox 1"/>
        <cdr:cNvSpPr txBox="1"/>
      </cdr:nvSpPr>
      <cdr:spPr>
        <a:xfrm xmlns:a="http://schemas.openxmlformats.org/drawingml/2006/main">
          <a:off x="0" y="0"/>
          <a:ext cx="412180" cy="22874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l-GR" sz="1200" b="1"/>
            <a:t>1516</a:t>
          </a: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cdr:y>
    </cdr:from>
    <cdr:to>
      <cdr:x>0.07106</cdr:x>
      <cdr:y>0.08339</cdr:y>
    </cdr:to>
    <cdr:sp macro="" textlink="">
      <cdr:nvSpPr>
        <cdr:cNvPr id="2" name="TextBox 1"/>
        <cdr:cNvSpPr txBox="1"/>
      </cdr:nvSpPr>
      <cdr:spPr>
        <a:xfrm xmlns:a="http://schemas.openxmlformats.org/drawingml/2006/main">
          <a:off x="0" y="0"/>
          <a:ext cx="412180" cy="22874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l-GR" sz="1200" b="1"/>
            <a:t>1517</a:t>
          </a:r>
        </a:p>
      </cdr:txBody>
    </cdr:sp>
  </cdr:relSizeAnchor>
</c:userShapes>
</file>

<file path=xl/drawings/drawing13.xml><?xml version="1.0" encoding="utf-8"?>
<c:userShapes xmlns:c="http://schemas.openxmlformats.org/drawingml/2006/chart">
  <cdr:relSizeAnchor xmlns:cdr="http://schemas.openxmlformats.org/drawingml/2006/chartDrawing">
    <cdr:from>
      <cdr:x>0</cdr:x>
      <cdr:y>0</cdr:y>
    </cdr:from>
    <cdr:to>
      <cdr:x>0.07106</cdr:x>
      <cdr:y>0.08339</cdr:y>
    </cdr:to>
    <cdr:sp macro="" textlink="">
      <cdr:nvSpPr>
        <cdr:cNvPr id="2" name="TextBox 1"/>
        <cdr:cNvSpPr txBox="1"/>
      </cdr:nvSpPr>
      <cdr:spPr>
        <a:xfrm xmlns:a="http://schemas.openxmlformats.org/drawingml/2006/main">
          <a:off x="0" y="0"/>
          <a:ext cx="412180" cy="22874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l-GR" sz="1200" b="1"/>
            <a:t>1518</a:t>
          </a:r>
        </a:p>
      </cdr:txBody>
    </cdr:sp>
  </cdr:relSizeAnchor>
  <cdr:relSizeAnchor xmlns:cdr="http://schemas.openxmlformats.org/drawingml/2006/chartDrawing">
    <cdr:from>
      <cdr:x>0</cdr:x>
      <cdr:y>0</cdr:y>
    </cdr:from>
    <cdr:to>
      <cdr:x>0.09709</cdr:x>
      <cdr:y>0.10701</cdr:y>
    </cdr:to>
    <cdr:sp macro="" textlink="">
      <cdr:nvSpPr>
        <cdr:cNvPr id="3" name="TextBox 1"/>
        <cdr:cNvSpPr txBox="1"/>
      </cdr:nvSpPr>
      <cdr:spPr>
        <a:xfrm xmlns:a="http://schemas.openxmlformats.org/drawingml/2006/main">
          <a:off x="0" y="0"/>
          <a:ext cx="571500" cy="22098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endParaRPr lang="el-GR" sz="1200" b="1"/>
        </a:p>
      </cdr:txBody>
    </cdr:sp>
  </cdr:relSizeAnchor>
</c:userShapes>
</file>

<file path=xl/drawings/drawing14.xml><?xml version="1.0" encoding="utf-8"?>
<xdr:wsDr xmlns:xdr="http://schemas.openxmlformats.org/drawingml/2006/spreadsheetDrawing" xmlns:a="http://schemas.openxmlformats.org/drawingml/2006/main">
  <xdr:twoCellAnchor>
    <xdr:from>
      <xdr:col>11</xdr:col>
      <xdr:colOff>64770</xdr:colOff>
      <xdr:row>2</xdr:row>
      <xdr:rowOff>146685</xdr:rowOff>
    </xdr:from>
    <xdr:to>
      <xdr:col>20</xdr:col>
      <xdr:colOff>207645</xdr:colOff>
      <xdr:row>13</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70485</xdr:colOff>
      <xdr:row>32</xdr:row>
      <xdr:rowOff>89535</xdr:rowOff>
    </xdr:from>
    <xdr:to>
      <xdr:col>20</xdr:col>
      <xdr:colOff>213360</xdr:colOff>
      <xdr:row>43</xdr:row>
      <xdr:rowOff>19050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59055</xdr:colOff>
      <xdr:row>44</xdr:row>
      <xdr:rowOff>89537</xdr:rowOff>
    </xdr:from>
    <xdr:to>
      <xdr:col>20</xdr:col>
      <xdr:colOff>201930</xdr:colOff>
      <xdr:row>54</xdr:row>
      <xdr:rowOff>88901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101600</xdr:colOff>
      <xdr:row>19</xdr:row>
      <xdr:rowOff>50801</xdr:rowOff>
    </xdr:from>
    <xdr:to>
      <xdr:col>20</xdr:col>
      <xdr:colOff>244475</xdr:colOff>
      <xdr:row>28</xdr:row>
      <xdr:rowOff>79375</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129540</xdr:colOff>
      <xdr:row>56</xdr:row>
      <xdr:rowOff>68580</xdr:rowOff>
    </xdr:from>
    <xdr:to>
      <xdr:col>20</xdr:col>
      <xdr:colOff>272415</xdr:colOff>
      <xdr:row>65</xdr:row>
      <xdr:rowOff>9525</xdr:rowOff>
    </xdr:to>
    <xdr:graphicFrame macro="">
      <xdr:nvGraphicFramePr>
        <xdr:cNvPr id="32"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cdr:x>
      <cdr:y>0</cdr:y>
    </cdr:from>
    <cdr:to>
      <cdr:x>0.1709</cdr:x>
      <cdr:y>0.10091</cdr:y>
    </cdr:to>
    <cdr:sp macro="" textlink="">
      <cdr:nvSpPr>
        <cdr:cNvPr id="2" name="TextBox 1"/>
        <cdr:cNvSpPr txBox="1"/>
      </cdr:nvSpPr>
      <cdr:spPr>
        <a:xfrm xmlns:a="http://schemas.openxmlformats.org/drawingml/2006/main">
          <a:off x="0" y="0"/>
          <a:ext cx="962025" cy="2952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l-GR" sz="1200" b="1"/>
            <a:t>1509101000</a:t>
          </a:r>
        </a:p>
      </cdr:txBody>
    </cdr:sp>
  </cdr:relSizeAnchor>
</c:userShapes>
</file>

<file path=xl/drawings/drawing16.xml><?xml version="1.0" encoding="utf-8"?>
<c:userShapes xmlns:c="http://schemas.openxmlformats.org/drawingml/2006/chart">
  <cdr:relSizeAnchor xmlns:cdr="http://schemas.openxmlformats.org/drawingml/2006/chartDrawing">
    <cdr:from>
      <cdr:x>0</cdr:x>
      <cdr:y>0</cdr:y>
    </cdr:from>
    <cdr:to>
      <cdr:x>0.1709</cdr:x>
      <cdr:y>0.10091</cdr:y>
    </cdr:to>
    <cdr:sp macro="" textlink="">
      <cdr:nvSpPr>
        <cdr:cNvPr id="2" name="TextBox 1"/>
        <cdr:cNvSpPr txBox="1"/>
      </cdr:nvSpPr>
      <cdr:spPr>
        <a:xfrm xmlns:a="http://schemas.openxmlformats.org/drawingml/2006/main">
          <a:off x="0" y="0"/>
          <a:ext cx="962025" cy="2952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l-GR" sz="1200" b="1"/>
            <a:t>1509901000</a:t>
          </a:r>
        </a:p>
      </cdr:txBody>
    </cdr:sp>
  </cdr:relSizeAnchor>
</c:userShapes>
</file>

<file path=xl/drawings/drawing17.xml><?xml version="1.0" encoding="utf-8"?>
<c:userShapes xmlns:c="http://schemas.openxmlformats.org/drawingml/2006/chart">
  <cdr:relSizeAnchor xmlns:cdr="http://schemas.openxmlformats.org/drawingml/2006/chartDrawing">
    <cdr:from>
      <cdr:x>0</cdr:x>
      <cdr:y>0</cdr:y>
    </cdr:from>
    <cdr:to>
      <cdr:x>0.1709</cdr:x>
      <cdr:y>0.10091</cdr:y>
    </cdr:to>
    <cdr:sp macro="" textlink="">
      <cdr:nvSpPr>
        <cdr:cNvPr id="2" name="TextBox 1"/>
        <cdr:cNvSpPr txBox="1"/>
      </cdr:nvSpPr>
      <cdr:spPr>
        <a:xfrm xmlns:a="http://schemas.openxmlformats.org/drawingml/2006/main">
          <a:off x="0" y="0"/>
          <a:ext cx="962025" cy="2952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l-GR" sz="1200" b="1"/>
            <a:t>1510001000</a:t>
          </a:r>
        </a:p>
      </cdr:txBody>
    </cdr:sp>
  </cdr:relSizeAnchor>
</c:userShapes>
</file>

<file path=xl/drawings/drawing18.xml><?xml version="1.0" encoding="utf-8"?>
<c:userShapes xmlns:c="http://schemas.openxmlformats.org/drawingml/2006/chart">
  <cdr:relSizeAnchor xmlns:cdr="http://schemas.openxmlformats.org/drawingml/2006/chartDrawing">
    <cdr:from>
      <cdr:x>0</cdr:x>
      <cdr:y>0</cdr:y>
    </cdr:from>
    <cdr:to>
      <cdr:x>0.1709</cdr:x>
      <cdr:y>0.18135</cdr:y>
    </cdr:to>
    <cdr:sp macro="" textlink="">
      <cdr:nvSpPr>
        <cdr:cNvPr id="2" name="TextBox 1"/>
        <cdr:cNvSpPr txBox="1"/>
      </cdr:nvSpPr>
      <cdr:spPr>
        <a:xfrm xmlns:a="http://schemas.openxmlformats.org/drawingml/2006/main">
          <a:off x="0" y="0"/>
          <a:ext cx="962043"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l-GR" sz="1200" b="1"/>
            <a:t>1509109000</a:t>
          </a:r>
        </a:p>
      </cdr:txBody>
    </cdr:sp>
  </cdr:relSizeAnchor>
</c:userShapes>
</file>

<file path=xl/drawings/drawing19.xml><?xml version="1.0" encoding="utf-8"?>
<c:userShapes xmlns:c="http://schemas.openxmlformats.org/drawingml/2006/chart">
  <cdr:relSizeAnchor xmlns:cdr="http://schemas.openxmlformats.org/drawingml/2006/chartDrawing">
    <cdr:from>
      <cdr:x>0</cdr:x>
      <cdr:y>0</cdr:y>
    </cdr:from>
    <cdr:to>
      <cdr:x>0.1709</cdr:x>
      <cdr:y>0.10091</cdr:y>
    </cdr:to>
    <cdr:sp macro="" textlink="">
      <cdr:nvSpPr>
        <cdr:cNvPr id="2" name="TextBox 1"/>
        <cdr:cNvSpPr txBox="1"/>
      </cdr:nvSpPr>
      <cdr:spPr>
        <a:xfrm xmlns:a="http://schemas.openxmlformats.org/drawingml/2006/main">
          <a:off x="0" y="0"/>
          <a:ext cx="962025" cy="2952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l-GR" sz="1200" b="1"/>
            <a:t>1510009000</a:t>
          </a:r>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0.08879</cdr:x>
      <cdr:y>0.1388</cdr:y>
    </cdr:to>
    <cdr:sp macro="" textlink="">
      <cdr:nvSpPr>
        <cdr:cNvPr id="2" name="TextBox 1"/>
        <cdr:cNvSpPr txBox="1"/>
      </cdr:nvSpPr>
      <cdr:spPr>
        <a:xfrm xmlns:a="http://schemas.openxmlformats.org/drawingml/2006/main">
          <a:off x="0" y="0"/>
          <a:ext cx="508636" cy="34480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l-GR" sz="1200" b="1"/>
            <a:t>1507</a:t>
          </a:r>
        </a:p>
      </cdr:txBody>
    </cdr:sp>
  </cdr:relSizeAnchor>
</c:userShapes>
</file>

<file path=xl/drawings/drawing3.xml><?xml version="1.0" encoding="utf-8"?>
<c:userShapes xmlns:c="http://schemas.openxmlformats.org/drawingml/2006/chart">
  <cdr:relSizeAnchor xmlns:cdr="http://schemas.openxmlformats.org/drawingml/2006/chartDrawing">
    <cdr:from>
      <cdr:x>0</cdr:x>
      <cdr:y>0</cdr:y>
    </cdr:from>
    <cdr:to>
      <cdr:x>0.07047</cdr:x>
      <cdr:y>0.07463</cdr:y>
    </cdr:to>
    <cdr:sp macro="" textlink="">
      <cdr:nvSpPr>
        <cdr:cNvPr id="3" name="TextBox 1"/>
        <cdr:cNvSpPr txBox="1"/>
      </cdr:nvSpPr>
      <cdr:spPr>
        <a:xfrm xmlns:a="http://schemas.openxmlformats.org/drawingml/2006/main">
          <a:off x="0" y="0"/>
          <a:ext cx="400050" cy="1905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l-GR" sz="1200" b="1"/>
            <a:t>1509</a:t>
          </a:r>
        </a:p>
      </cdr:txBody>
    </cdr:sp>
  </cdr:relSizeAnchor>
</c:userShapes>
</file>

<file path=xl/drawings/drawing4.xml><?xml version="1.0" encoding="utf-8"?>
<c:userShapes xmlns:c="http://schemas.openxmlformats.org/drawingml/2006/chart">
  <cdr:relSizeAnchor xmlns:cdr="http://schemas.openxmlformats.org/drawingml/2006/chartDrawing">
    <cdr:from>
      <cdr:x>0</cdr:x>
      <cdr:y>0</cdr:y>
    </cdr:from>
    <cdr:to>
      <cdr:x>0.07047</cdr:x>
      <cdr:y>0.07463</cdr:y>
    </cdr:to>
    <cdr:sp macro="" textlink="">
      <cdr:nvSpPr>
        <cdr:cNvPr id="2" name="TextBox 1"/>
        <cdr:cNvSpPr txBox="1"/>
      </cdr:nvSpPr>
      <cdr:spPr>
        <a:xfrm xmlns:a="http://schemas.openxmlformats.org/drawingml/2006/main">
          <a:off x="0" y="0"/>
          <a:ext cx="400050" cy="1905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l-GR" sz="1200" b="1"/>
            <a:t>1510</a:t>
          </a:r>
        </a:p>
      </cdr:txBody>
    </cdr:sp>
  </cdr:relSizeAnchor>
</c:userShapes>
</file>

<file path=xl/drawings/drawing5.xml><?xml version="1.0" encoding="utf-8"?>
<c:userShapes xmlns:c="http://schemas.openxmlformats.org/drawingml/2006/chart">
  <cdr:relSizeAnchor xmlns:cdr="http://schemas.openxmlformats.org/drawingml/2006/chartDrawing">
    <cdr:from>
      <cdr:x>0</cdr:x>
      <cdr:y>0.00948</cdr:y>
    </cdr:from>
    <cdr:to>
      <cdr:x>0.07059</cdr:x>
      <cdr:y>0.10427</cdr:y>
    </cdr:to>
    <cdr:sp macro="" textlink="">
      <cdr:nvSpPr>
        <cdr:cNvPr id="2" name="TextBox 1"/>
        <cdr:cNvSpPr txBox="1"/>
      </cdr:nvSpPr>
      <cdr:spPr>
        <a:xfrm xmlns:a="http://schemas.openxmlformats.org/drawingml/2006/main">
          <a:off x="0" y="19050"/>
          <a:ext cx="400050" cy="1905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l-GR" sz="1200" b="1"/>
            <a:t>1508</a:t>
          </a:r>
        </a:p>
      </cdr:txBody>
    </cdr:sp>
  </cdr:relSizeAnchor>
</c:userShapes>
</file>

<file path=xl/drawings/drawing6.xml><?xml version="1.0" encoding="utf-8"?>
<c:userShapes xmlns:c="http://schemas.openxmlformats.org/drawingml/2006/chart">
  <cdr:relSizeAnchor xmlns:cdr="http://schemas.openxmlformats.org/drawingml/2006/chartDrawing">
    <cdr:from>
      <cdr:x>0</cdr:x>
      <cdr:y>0</cdr:y>
    </cdr:from>
    <cdr:to>
      <cdr:x>0.07095</cdr:x>
      <cdr:y>0.10182</cdr:y>
    </cdr:to>
    <cdr:sp macro="" textlink="">
      <cdr:nvSpPr>
        <cdr:cNvPr id="2" name="TextBox 1"/>
        <cdr:cNvSpPr txBox="1"/>
      </cdr:nvSpPr>
      <cdr:spPr>
        <a:xfrm xmlns:a="http://schemas.openxmlformats.org/drawingml/2006/main">
          <a:off x="0" y="0"/>
          <a:ext cx="400722" cy="26088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l-GR" sz="1200" b="1"/>
            <a:t>1511</a:t>
          </a:r>
        </a:p>
      </cdr:txBody>
    </cdr:sp>
  </cdr:relSizeAnchor>
</c:userShapes>
</file>

<file path=xl/drawings/drawing7.xml><?xml version="1.0" encoding="utf-8"?>
<c:userShapes xmlns:c="http://schemas.openxmlformats.org/drawingml/2006/chart">
  <cdr:relSizeAnchor xmlns:cdr="http://schemas.openxmlformats.org/drawingml/2006/chartDrawing">
    <cdr:from>
      <cdr:x>0</cdr:x>
      <cdr:y>0</cdr:y>
    </cdr:from>
    <cdr:to>
      <cdr:x>0.07107</cdr:x>
      <cdr:y>0.11179</cdr:y>
    </cdr:to>
    <cdr:sp macro="" textlink="">
      <cdr:nvSpPr>
        <cdr:cNvPr id="6" name="TextBox 1"/>
        <cdr:cNvSpPr txBox="1"/>
      </cdr:nvSpPr>
      <cdr:spPr>
        <a:xfrm xmlns:a="http://schemas.openxmlformats.org/drawingml/2006/main">
          <a:off x="0" y="0"/>
          <a:ext cx="400722" cy="26088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l-GR" sz="1200" b="1"/>
            <a:t>1512</a:t>
          </a:r>
        </a:p>
      </cdr:txBody>
    </cdr:sp>
  </cdr:relSizeAnchor>
</c:userShapes>
</file>

<file path=xl/drawings/drawing8.xml><?xml version="1.0" encoding="utf-8"?>
<c:userShapes xmlns:c="http://schemas.openxmlformats.org/drawingml/2006/chart">
  <cdr:relSizeAnchor xmlns:cdr="http://schemas.openxmlformats.org/drawingml/2006/chartDrawing">
    <cdr:from>
      <cdr:x>0</cdr:x>
      <cdr:y>0</cdr:y>
    </cdr:from>
    <cdr:to>
      <cdr:x>0.07106</cdr:x>
      <cdr:y>0.08339</cdr:y>
    </cdr:to>
    <cdr:sp macro="" textlink="">
      <cdr:nvSpPr>
        <cdr:cNvPr id="2" name="TextBox 1"/>
        <cdr:cNvSpPr txBox="1"/>
      </cdr:nvSpPr>
      <cdr:spPr>
        <a:xfrm xmlns:a="http://schemas.openxmlformats.org/drawingml/2006/main">
          <a:off x="0" y="0"/>
          <a:ext cx="412180" cy="22874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l-GR" sz="1200" b="1"/>
            <a:t>1513</a:t>
          </a:r>
        </a:p>
      </cdr:txBody>
    </cdr:sp>
  </cdr:relSizeAnchor>
  <cdr:relSizeAnchor xmlns:cdr="http://schemas.openxmlformats.org/drawingml/2006/chartDrawing">
    <cdr:from>
      <cdr:x>0</cdr:x>
      <cdr:y>0</cdr:y>
    </cdr:from>
    <cdr:to>
      <cdr:x>0.09709</cdr:x>
      <cdr:y>0.10701</cdr:y>
    </cdr:to>
    <cdr:sp macro="" textlink="">
      <cdr:nvSpPr>
        <cdr:cNvPr id="3" name="TextBox 1"/>
        <cdr:cNvSpPr txBox="1"/>
      </cdr:nvSpPr>
      <cdr:spPr>
        <a:xfrm xmlns:a="http://schemas.openxmlformats.org/drawingml/2006/main">
          <a:off x="0" y="0"/>
          <a:ext cx="571500" cy="22098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endParaRPr lang="el-GR" sz="1200" b="1"/>
        </a:p>
      </cdr:txBody>
    </cdr:sp>
  </cdr:relSizeAnchor>
</c:userShapes>
</file>

<file path=xl/drawings/drawing9.xml><?xml version="1.0" encoding="utf-8"?>
<c:userShapes xmlns:c="http://schemas.openxmlformats.org/drawingml/2006/chart">
  <cdr:relSizeAnchor xmlns:cdr="http://schemas.openxmlformats.org/drawingml/2006/chartDrawing">
    <cdr:from>
      <cdr:x>0</cdr:x>
      <cdr:y>0</cdr:y>
    </cdr:from>
    <cdr:to>
      <cdr:x>0.07107</cdr:x>
      <cdr:y>0.08697</cdr:y>
    </cdr:to>
    <cdr:sp macro="" textlink="">
      <cdr:nvSpPr>
        <cdr:cNvPr id="2" name="TextBox 1"/>
        <cdr:cNvSpPr txBox="1"/>
      </cdr:nvSpPr>
      <cdr:spPr>
        <a:xfrm xmlns:a="http://schemas.openxmlformats.org/drawingml/2006/main">
          <a:off x="0" y="0"/>
          <a:ext cx="396018" cy="23858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l-GR" sz="1200" b="1"/>
            <a:t>1514</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1"/>
  <sheetViews>
    <sheetView zoomScaleNormal="100" workbookViewId="0">
      <selection activeCell="I177" sqref="I177"/>
    </sheetView>
  </sheetViews>
  <sheetFormatPr defaultRowHeight="14.4" x14ac:dyDescent="0.3"/>
  <cols>
    <col min="2" max="2" width="38" customWidth="1"/>
    <col min="3" max="3" width="15.109375" customWidth="1"/>
    <col min="4" max="4" width="28.33203125" customWidth="1"/>
    <col min="5" max="5" width="14" hidden="1" customWidth="1"/>
    <col min="6" max="6" width="12" bestFit="1" customWidth="1"/>
    <col min="7" max="7" width="0" hidden="1" customWidth="1"/>
    <col min="8" max="8" width="14.44140625" hidden="1" customWidth="1"/>
  </cols>
  <sheetData>
    <row r="1" spans="1:10" s="14" customFormat="1" ht="18" x14ac:dyDescent="0.35">
      <c r="A1" s="13" t="s">
        <v>70</v>
      </c>
    </row>
    <row r="2" spans="1:10" ht="18.600000000000001" thickBot="1" x14ac:dyDescent="0.4">
      <c r="A2" s="13" t="s">
        <v>37</v>
      </c>
    </row>
    <row r="3" spans="1:10" ht="55.5" customHeight="1" thickBot="1" x14ac:dyDescent="0.35">
      <c r="A3" s="11" t="s">
        <v>39</v>
      </c>
      <c r="B3" s="7" t="s">
        <v>40</v>
      </c>
      <c r="C3" s="1"/>
      <c r="D3" s="1"/>
      <c r="E3" s="1"/>
      <c r="F3" s="1"/>
    </row>
    <row r="4" spans="1:10" ht="15.6" x14ac:dyDescent="0.3">
      <c r="A4" s="46"/>
      <c r="B4" s="1" t="s">
        <v>41</v>
      </c>
      <c r="C4" s="33" t="s">
        <v>1</v>
      </c>
      <c r="D4" s="33"/>
      <c r="E4" s="1"/>
      <c r="F4" s="1"/>
    </row>
    <row r="5" spans="1:10" ht="15.6" x14ac:dyDescent="0.3">
      <c r="A5" s="46"/>
      <c r="C5" s="2">
        <v>104740887</v>
      </c>
      <c r="E5" s="1"/>
      <c r="F5" s="1"/>
    </row>
    <row r="6" spans="1:10" x14ac:dyDescent="0.3">
      <c r="A6" s="1"/>
      <c r="B6" s="1" t="s">
        <v>42</v>
      </c>
      <c r="C6" s="33" t="s">
        <v>1</v>
      </c>
      <c r="D6" s="33" t="s">
        <v>30</v>
      </c>
      <c r="E6" s="33" t="s">
        <v>3</v>
      </c>
      <c r="F6" s="33" t="s">
        <v>2</v>
      </c>
    </row>
    <row r="7" spans="1:10" x14ac:dyDescent="0.3">
      <c r="A7" s="1"/>
      <c r="B7" s="1" t="s">
        <v>0</v>
      </c>
      <c r="C7" s="8">
        <v>6717715</v>
      </c>
      <c r="D7" s="8"/>
      <c r="E7" s="9" t="e">
        <f t="shared" ref="E7:E13" si="0">C7/D7</f>
        <v>#DIV/0!</v>
      </c>
      <c r="F7" s="10">
        <f t="shared" ref="F7:F14" si="1">C7/$C$7</f>
        <v>1</v>
      </c>
    </row>
    <row r="8" spans="1:10" x14ac:dyDescent="0.3">
      <c r="B8" t="s">
        <v>43</v>
      </c>
      <c r="C8" s="2">
        <v>5659586</v>
      </c>
      <c r="D8" s="2">
        <v>7000000</v>
      </c>
      <c r="E8" s="4">
        <f t="shared" si="0"/>
        <v>0.80851228571428568</v>
      </c>
      <c r="F8" s="32">
        <f t="shared" si="1"/>
        <v>0.84248676819424462</v>
      </c>
      <c r="G8" s="5">
        <f>SUM(F8:F13)</f>
        <v>0.99999999999999989</v>
      </c>
      <c r="H8" s="2">
        <f>SUM(D8:D13)</f>
        <v>8248547</v>
      </c>
    </row>
    <row r="9" spans="1:10" s="19" customFormat="1" x14ac:dyDescent="0.3">
      <c r="B9" t="s">
        <v>13</v>
      </c>
      <c r="C9" s="2">
        <v>345477</v>
      </c>
      <c r="D9" s="2">
        <v>241690</v>
      </c>
      <c r="E9" s="4">
        <f>C9/D9</f>
        <v>1.4294219868426497</v>
      </c>
      <c r="F9" s="32">
        <f t="shared" si="1"/>
        <v>5.1427754824371084E-2</v>
      </c>
    </row>
    <row r="10" spans="1:10" s="19" customFormat="1" x14ac:dyDescent="0.3">
      <c r="B10" t="s">
        <v>44</v>
      </c>
      <c r="C10" s="2">
        <v>315205</v>
      </c>
      <c r="D10" s="2">
        <v>594625</v>
      </c>
      <c r="E10" s="4"/>
      <c r="F10" s="32">
        <f t="shared" si="1"/>
        <v>4.6921460645472458E-2</v>
      </c>
    </row>
    <row r="11" spans="1:10" s="19" customFormat="1" x14ac:dyDescent="0.3">
      <c r="B11" t="s">
        <v>7</v>
      </c>
      <c r="C11" s="2">
        <v>194929</v>
      </c>
      <c r="D11" s="2">
        <v>192032</v>
      </c>
      <c r="E11" s="4"/>
      <c r="F11" s="32">
        <f t="shared" si="1"/>
        <v>2.901715836411637E-2</v>
      </c>
    </row>
    <row r="12" spans="1:10" x14ac:dyDescent="0.3">
      <c r="B12" s="19" t="s">
        <v>4</v>
      </c>
      <c r="C12" s="20">
        <v>170729</v>
      </c>
      <c r="D12" s="20">
        <v>220200</v>
      </c>
      <c r="E12" s="21">
        <f>C12/D12</f>
        <v>0.77533605812897366</v>
      </c>
      <c r="F12" s="10">
        <f t="shared" si="1"/>
        <v>2.5414742959473571E-2</v>
      </c>
    </row>
    <row r="13" spans="1:10" ht="15" thickBot="1" x14ac:dyDescent="0.35">
      <c r="B13" t="s">
        <v>14</v>
      </c>
      <c r="C13" s="2">
        <f>C7-C14</f>
        <v>31789</v>
      </c>
      <c r="D13" s="2"/>
      <c r="E13" s="4" t="e">
        <f t="shared" si="0"/>
        <v>#DIV/0!</v>
      </c>
      <c r="F13" s="32">
        <f t="shared" si="1"/>
        <v>4.7321150123218981E-3</v>
      </c>
    </row>
    <row r="14" spans="1:10" ht="15" hidden="1" customHeight="1" thickBot="1" x14ac:dyDescent="0.35">
      <c r="A14" s="1"/>
      <c r="C14" s="2">
        <f>SUM(C8:C12)</f>
        <v>6685926</v>
      </c>
      <c r="D14" s="2">
        <f>SUM(D8:D12)</f>
        <v>8248547</v>
      </c>
      <c r="F14" s="32">
        <f t="shared" si="1"/>
        <v>0.99526788498767815</v>
      </c>
    </row>
    <row r="15" spans="1:10" ht="47.4" thickBot="1" x14ac:dyDescent="0.35">
      <c r="A15" s="11" t="s">
        <v>46</v>
      </c>
      <c r="B15" s="7" t="s">
        <v>45</v>
      </c>
      <c r="C15" s="1"/>
      <c r="D15" s="1"/>
      <c r="E15" s="1"/>
      <c r="F15" s="1"/>
    </row>
    <row r="16" spans="1:10" x14ac:dyDescent="0.3">
      <c r="A16" s="19"/>
      <c r="B16" s="1" t="s">
        <v>41</v>
      </c>
      <c r="C16" s="33" t="s">
        <v>1</v>
      </c>
      <c r="D16" s="1"/>
      <c r="E16" s="1"/>
      <c r="F16" s="1"/>
      <c r="G16" s="12">
        <f>SUM(F34:F36)</f>
        <v>6.2927585826383997E-2</v>
      </c>
      <c r="H16" s="8">
        <f>SUM(D34:D36)</f>
        <v>16650887</v>
      </c>
      <c r="I16" s="1"/>
      <c r="J16" s="1"/>
    </row>
    <row r="17" spans="1:10" x14ac:dyDescent="0.3">
      <c r="C17" s="2">
        <v>31346</v>
      </c>
      <c r="D17" s="1"/>
      <c r="E17" s="1"/>
      <c r="F17" s="1"/>
    </row>
    <row r="18" spans="1:10" x14ac:dyDescent="0.3">
      <c r="B18" s="1" t="s">
        <v>42</v>
      </c>
      <c r="C18" s="33" t="s">
        <v>1</v>
      </c>
      <c r="D18" s="33" t="s">
        <v>30</v>
      </c>
      <c r="E18" s="33" t="s">
        <v>3</v>
      </c>
      <c r="F18" s="33" t="s">
        <v>2</v>
      </c>
    </row>
    <row r="19" spans="1:10" s="15" customFormat="1" x14ac:dyDescent="0.3">
      <c r="A19"/>
      <c r="B19" s="1" t="s">
        <v>0</v>
      </c>
      <c r="C19" s="8">
        <v>19257</v>
      </c>
      <c r="D19" s="8"/>
      <c r="E19" s="9" t="e">
        <f>C19/D19</f>
        <v>#DIV/0!</v>
      </c>
      <c r="F19" s="10">
        <f>C19/$C$19</f>
        <v>1</v>
      </c>
      <c r="G19"/>
      <c r="H19"/>
      <c r="I19"/>
      <c r="J19"/>
    </row>
    <row r="20" spans="1:10" s="34" customFormat="1" x14ac:dyDescent="0.3">
      <c r="B20" s="34" t="s">
        <v>11</v>
      </c>
      <c r="C20" s="43">
        <v>17697</v>
      </c>
      <c r="D20" s="43">
        <v>6000</v>
      </c>
      <c r="E20" s="44">
        <f>C20/D20</f>
        <v>2.9495</v>
      </c>
      <c r="F20" s="32">
        <f>C20/$C$19</f>
        <v>0.91899049696214363</v>
      </c>
    </row>
    <row r="21" spans="1:10" s="15" customFormat="1" x14ac:dyDescent="0.3">
      <c r="A21"/>
      <c r="B21" s="34" t="s">
        <v>19</v>
      </c>
      <c r="C21" s="16">
        <v>1561</v>
      </c>
      <c r="D21" s="16">
        <v>40</v>
      </c>
      <c r="E21" s="17">
        <f>C21/D21</f>
        <v>39.024999999999999</v>
      </c>
      <c r="F21" s="18">
        <f>C21/$C$19</f>
        <v>8.1061432206470371E-2</v>
      </c>
      <c r="G21"/>
      <c r="H21"/>
      <c r="I21"/>
      <c r="J21"/>
    </row>
    <row r="22" spans="1:10" x14ac:dyDescent="0.3">
      <c r="A22" s="1"/>
      <c r="C22" s="2">
        <f>SUM(C20:C21)</f>
        <v>19258</v>
      </c>
      <c r="D22" s="2">
        <f>SUM(D20:D21)</f>
        <v>6040</v>
      </c>
      <c r="F22" s="5">
        <f>SUM(F20:F21)</f>
        <v>1.0000519291686141</v>
      </c>
    </row>
    <row r="23" spans="1:10" x14ac:dyDescent="0.3">
      <c r="C23" s="2"/>
      <c r="D23" s="2"/>
      <c r="F23" s="5"/>
    </row>
    <row r="24" spans="1:10" ht="15" thickBot="1" x14ac:dyDescent="0.35">
      <c r="C24" s="2"/>
      <c r="D24" s="2"/>
      <c r="F24" s="5"/>
    </row>
    <row r="25" spans="1:10" ht="47.4" thickBot="1" x14ac:dyDescent="0.35">
      <c r="A25" s="11" t="s">
        <v>47</v>
      </c>
      <c r="B25" s="7" t="s">
        <v>48</v>
      </c>
      <c r="C25" s="1"/>
      <c r="D25" s="1"/>
      <c r="E25" s="1"/>
      <c r="F25" s="1"/>
    </row>
    <row r="26" spans="1:10" x14ac:dyDescent="0.3">
      <c r="B26" s="1" t="s">
        <v>41</v>
      </c>
      <c r="C26" s="33" t="s">
        <v>1</v>
      </c>
      <c r="D26" s="1"/>
      <c r="E26" s="1"/>
      <c r="F26" s="1"/>
    </row>
    <row r="27" spans="1:10" x14ac:dyDescent="0.3">
      <c r="C27" s="2">
        <v>2707558</v>
      </c>
      <c r="D27" s="1"/>
      <c r="E27" s="1"/>
      <c r="F27" s="1"/>
    </row>
    <row r="28" spans="1:10" s="1" customFormat="1" x14ac:dyDescent="0.3">
      <c r="A28"/>
      <c r="B28" s="1" t="s">
        <v>42</v>
      </c>
      <c r="C28" s="33" t="s">
        <v>1</v>
      </c>
      <c r="D28" s="33" t="s">
        <v>30</v>
      </c>
      <c r="E28" s="33" t="s">
        <v>3</v>
      </c>
      <c r="F28" s="33" t="s">
        <v>2</v>
      </c>
    </row>
    <row r="29" spans="1:10" x14ac:dyDescent="0.3">
      <c r="B29" s="1" t="s">
        <v>0</v>
      </c>
      <c r="C29" s="8">
        <v>4123295</v>
      </c>
      <c r="D29" s="8"/>
      <c r="E29" s="9" t="e">
        <f>C29/D29</f>
        <v>#DIV/0!</v>
      </c>
      <c r="F29" s="10">
        <f>C29/$C$29</f>
        <v>1</v>
      </c>
    </row>
    <row r="30" spans="1:10" s="34" customFormat="1" x14ac:dyDescent="0.3">
      <c r="B30" s="34" t="s">
        <v>11</v>
      </c>
      <c r="C30" s="43">
        <v>1281991</v>
      </c>
      <c r="D30" s="43">
        <v>287702</v>
      </c>
      <c r="E30" s="44"/>
      <c r="F30" s="32">
        <f t="shared" ref="F30:F37" si="2">C30/$C$29</f>
        <v>0.31091420817574295</v>
      </c>
    </row>
    <row r="31" spans="1:10" s="34" customFormat="1" x14ac:dyDescent="0.3">
      <c r="B31" s="34" t="s">
        <v>17</v>
      </c>
      <c r="C31" s="43">
        <v>1215325</v>
      </c>
      <c r="D31" s="43">
        <v>473809</v>
      </c>
      <c r="E31" s="44"/>
      <c r="F31" s="32">
        <f t="shared" si="2"/>
        <v>0.29474607080017318</v>
      </c>
    </row>
    <row r="32" spans="1:10" s="34" customFormat="1" x14ac:dyDescent="0.3">
      <c r="B32" s="34" t="s">
        <v>10</v>
      </c>
      <c r="C32" s="43">
        <v>968369</v>
      </c>
      <c r="D32" s="43">
        <v>218361</v>
      </c>
      <c r="E32" s="44"/>
      <c r="F32" s="32">
        <f t="shared" si="2"/>
        <v>0.23485319386558565</v>
      </c>
    </row>
    <row r="33" spans="1:8" s="34" customFormat="1" x14ac:dyDescent="0.3">
      <c r="B33" s="34" t="s">
        <v>49</v>
      </c>
      <c r="C33" s="43">
        <v>398141</v>
      </c>
      <c r="D33" s="43">
        <v>108802</v>
      </c>
      <c r="E33" s="44"/>
      <c r="F33" s="32">
        <f t="shared" si="2"/>
        <v>9.6558941332114248E-2</v>
      </c>
    </row>
    <row r="34" spans="1:8" x14ac:dyDescent="0.3">
      <c r="B34" s="1" t="s">
        <v>4</v>
      </c>
      <c r="C34" s="8">
        <v>181706</v>
      </c>
      <c r="D34" s="8">
        <v>30553</v>
      </c>
      <c r="E34" s="9">
        <f>C34/D34</f>
        <v>5.9472392236441589</v>
      </c>
      <c r="F34" s="22">
        <f t="shared" si="2"/>
        <v>4.4068154231021547E-2</v>
      </c>
    </row>
    <row r="35" spans="1:8" x14ac:dyDescent="0.3">
      <c r="B35" t="s">
        <v>16</v>
      </c>
      <c r="C35" s="2">
        <v>76482</v>
      </c>
      <c r="D35" s="2">
        <v>16901</v>
      </c>
      <c r="E35" s="4">
        <f>C35/D35</f>
        <v>4.5252943612803973</v>
      </c>
      <c r="F35" s="32">
        <f t="shared" si="2"/>
        <v>1.854875772895221E-2</v>
      </c>
    </row>
    <row r="36" spans="1:8" ht="16.2" customHeight="1" x14ac:dyDescent="0.3">
      <c r="A36" s="1"/>
      <c r="B36" t="s">
        <v>14</v>
      </c>
      <c r="C36" s="2">
        <f>C29-C37</f>
        <v>1281</v>
      </c>
      <c r="D36" s="2">
        <v>16603433</v>
      </c>
      <c r="E36" s="4">
        <f>C36/D36</f>
        <v>7.715271895878401E-5</v>
      </c>
      <c r="F36" s="32">
        <f t="shared" si="2"/>
        <v>3.1067386641023742E-4</v>
      </c>
    </row>
    <row r="37" spans="1:8" hidden="1" x14ac:dyDescent="0.3">
      <c r="A37" s="1"/>
      <c r="C37" s="2">
        <f>SUM(C30:C35)</f>
        <v>4122014</v>
      </c>
      <c r="D37" s="2">
        <f>SUM(D30:D35)</f>
        <v>1136128</v>
      </c>
      <c r="F37" s="32">
        <f t="shared" si="2"/>
        <v>0.99968932613358974</v>
      </c>
    </row>
    <row r="38" spans="1:8" x14ac:dyDescent="0.3">
      <c r="C38" s="2"/>
      <c r="D38" s="2"/>
      <c r="F38" s="3"/>
    </row>
    <row r="39" spans="1:8" ht="15" thickBot="1" x14ac:dyDescent="0.35">
      <c r="C39" s="2"/>
      <c r="D39" s="2"/>
      <c r="F39" s="3"/>
    </row>
    <row r="40" spans="1:8" ht="109.8" thickBot="1" x14ac:dyDescent="0.35">
      <c r="A40" s="11" t="s">
        <v>50</v>
      </c>
      <c r="B40" s="7" t="s">
        <v>51</v>
      </c>
      <c r="C40" s="1"/>
      <c r="D40" s="1"/>
      <c r="E40" s="1"/>
      <c r="F40" s="1"/>
    </row>
    <row r="41" spans="1:8" x14ac:dyDescent="0.3">
      <c r="B41" s="1" t="s">
        <v>41</v>
      </c>
      <c r="C41" s="33" t="s">
        <v>1</v>
      </c>
      <c r="D41" s="1"/>
      <c r="E41" s="1"/>
      <c r="F41" s="1"/>
    </row>
    <row r="42" spans="1:8" x14ac:dyDescent="0.3">
      <c r="C42" s="2">
        <v>3494733</v>
      </c>
      <c r="D42" s="1"/>
      <c r="E42" s="1"/>
      <c r="F42" s="1"/>
      <c r="G42" s="15"/>
      <c r="H42" s="15"/>
    </row>
    <row r="43" spans="1:8" x14ac:dyDescent="0.3">
      <c r="B43" s="1" t="s">
        <v>42</v>
      </c>
      <c r="C43" s="33" t="s">
        <v>1</v>
      </c>
      <c r="D43" s="33" t="s">
        <v>30</v>
      </c>
      <c r="E43" s="33" t="s">
        <v>3</v>
      </c>
      <c r="F43" s="33" t="s">
        <v>2</v>
      </c>
    </row>
    <row r="44" spans="1:8" s="1" customFormat="1" x14ac:dyDescent="0.3">
      <c r="A44"/>
      <c r="B44" s="1" t="s">
        <v>0</v>
      </c>
      <c r="C44" s="8">
        <v>2538580</v>
      </c>
      <c r="D44" s="8"/>
      <c r="E44" s="9" t="e">
        <f>C44/D44</f>
        <v>#DIV/0!</v>
      </c>
      <c r="F44" s="10">
        <f t="shared" ref="F44:F50" si="3">C44/$C$44</f>
        <v>1</v>
      </c>
    </row>
    <row r="45" spans="1:8" x14ac:dyDescent="0.3">
      <c r="B45" t="s">
        <v>34</v>
      </c>
      <c r="C45" s="2">
        <v>1551813</v>
      </c>
      <c r="D45" s="2">
        <v>1513089</v>
      </c>
      <c r="E45" s="4">
        <f>C45/D45</f>
        <v>1.0255926782892479</v>
      </c>
      <c r="F45" s="3">
        <f t="shared" si="3"/>
        <v>0.61129174577913636</v>
      </c>
      <c r="G45" s="19"/>
      <c r="H45" s="19"/>
    </row>
    <row r="46" spans="1:8" ht="14.4" customHeight="1" x14ac:dyDescent="0.3">
      <c r="B46" t="s">
        <v>32</v>
      </c>
      <c r="C46" s="2">
        <v>901703</v>
      </c>
      <c r="D46" s="2">
        <v>912657</v>
      </c>
      <c r="E46" s="4">
        <f>C46/D46</f>
        <v>0.98799768149480038</v>
      </c>
      <c r="F46" s="3">
        <f t="shared" si="3"/>
        <v>0.35519975734465725</v>
      </c>
    </row>
    <row r="47" spans="1:8" x14ac:dyDescent="0.3">
      <c r="A47" s="1"/>
      <c r="B47" t="s">
        <v>23</v>
      </c>
      <c r="C47" s="2">
        <v>52207</v>
      </c>
      <c r="D47" s="2">
        <v>61870</v>
      </c>
      <c r="E47" s="4">
        <f>C47/D47</f>
        <v>0.84381768223694842</v>
      </c>
      <c r="F47" s="3">
        <f t="shared" si="3"/>
        <v>2.0565434219130381E-2</v>
      </c>
    </row>
    <row r="48" spans="1:8" x14ac:dyDescent="0.3">
      <c r="A48" s="1"/>
      <c r="B48" t="s">
        <v>21</v>
      </c>
      <c r="C48" s="2">
        <v>31765</v>
      </c>
      <c r="D48" s="2">
        <v>21437</v>
      </c>
      <c r="E48" s="4">
        <f>C48/D48</f>
        <v>1.4817838316928675</v>
      </c>
      <c r="F48" s="3">
        <f t="shared" si="3"/>
        <v>1.2512900913108903E-2</v>
      </c>
    </row>
    <row r="49" spans="1:6" x14ac:dyDescent="0.3">
      <c r="A49" s="1"/>
      <c r="B49" t="s">
        <v>10</v>
      </c>
      <c r="C49" s="2">
        <f>C44-C50</f>
        <v>1092</v>
      </c>
      <c r="D49" s="2">
        <v>546</v>
      </c>
      <c r="E49" s="2" t="e">
        <f>E44-E50</f>
        <v>#DIV/0!</v>
      </c>
      <c r="F49" s="3">
        <f t="shared" si="3"/>
        <v>4.3016174396709971E-4</v>
      </c>
    </row>
    <row r="50" spans="1:6" hidden="1" x14ac:dyDescent="0.3">
      <c r="A50" s="1"/>
      <c r="C50" s="2">
        <f>SUM(C45:C48)</f>
        <v>2537488</v>
      </c>
      <c r="D50" s="2">
        <f>SUM(D45:D49)</f>
        <v>2509599</v>
      </c>
      <c r="F50" s="3">
        <f t="shared" si="3"/>
        <v>0.99956983825603285</v>
      </c>
    </row>
    <row r="51" spans="1:6" x14ac:dyDescent="0.3">
      <c r="A51" s="1"/>
      <c r="C51" s="2"/>
      <c r="D51" s="2"/>
      <c r="F51" s="3"/>
    </row>
    <row r="52" spans="1:6" x14ac:dyDescent="0.3">
      <c r="A52" s="1"/>
      <c r="C52" s="2"/>
      <c r="D52" s="2"/>
      <c r="F52" s="3"/>
    </row>
    <row r="53" spans="1:6" x14ac:dyDescent="0.3">
      <c r="C53" s="2"/>
      <c r="D53" s="2"/>
      <c r="F53" s="3"/>
    </row>
    <row r="54" spans="1:6" x14ac:dyDescent="0.3">
      <c r="C54" s="2"/>
      <c r="D54" s="2"/>
      <c r="F54" s="3"/>
    </row>
    <row r="55" spans="1:6" x14ac:dyDescent="0.3">
      <c r="A55" s="19"/>
      <c r="C55" s="2"/>
      <c r="D55" s="2"/>
      <c r="F55" s="3"/>
    </row>
    <row r="56" spans="1:6" x14ac:dyDescent="0.3">
      <c r="C56" s="2"/>
      <c r="D56" s="2"/>
      <c r="F56" s="3"/>
    </row>
    <row r="57" spans="1:6" x14ac:dyDescent="0.3">
      <c r="C57" s="2"/>
      <c r="D57" s="2"/>
      <c r="F57" s="3"/>
    </row>
    <row r="58" spans="1:6" ht="15" thickBot="1" x14ac:dyDescent="0.35">
      <c r="C58" s="2"/>
      <c r="D58" s="2"/>
      <c r="F58" s="3"/>
    </row>
    <row r="59" spans="1:6" ht="47.4" thickBot="1" x14ac:dyDescent="0.35">
      <c r="A59" s="11" t="s">
        <v>53</v>
      </c>
      <c r="B59" s="7" t="s">
        <v>52</v>
      </c>
      <c r="C59" s="1"/>
      <c r="D59" s="1"/>
      <c r="E59" s="1"/>
      <c r="F59" s="1"/>
    </row>
    <row r="60" spans="1:6" x14ac:dyDescent="0.3">
      <c r="B60" s="1" t="s">
        <v>41</v>
      </c>
      <c r="C60" s="33" t="s">
        <v>1</v>
      </c>
      <c r="D60" s="1"/>
      <c r="E60" s="1"/>
      <c r="F60" s="1"/>
    </row>
    <row r="61" spans="1:6" x14ac:dyDescent="0.3">
      <c r="C61" s="2">
        <v>682277901</v>
      </c>
      <c r="D61" s="1"/>
      <c r="E61" s="1"/>
      <c r="F61" s="1"/>
    </row>
    <row r="62" spans="1:6" ht="15.6" customHeight="1" x14ac:dyDescent="0.3">
      <c r="A62" s="19"/>
      <c r="B62" s="1" t="s">
        <v>42</v>
      </c>
      <c r="C62" s="33" t="s">
        <v>1</v>
      </c>
      <c r="D62" s="33" t="s">
        <v>30</v>
      </c>
      <c r="E62" s="33" t="s">
        <v>3</v>
      </c>
      <c r="F62" s="33" t="s">
        <v>2</v>
      </c>
    </row>
    <row r="63" spans="1:6" s="34" customFormat="1" x14ac:dyDescent="0.3">
      <c r="B63" s="1" t="s">
        <v>0</v>
      </c>
      <c r="C63" s="8">
        <v>623654993</v>
      </c>
      <c r="D63" s="8"/>
      <c r="E63" s="9" t="e">
        <f>C63/D63</f>
        <v>#DIV/0!</v>
      </c>
      <c r="F63" s="10">
        <f t="shared" ref="F63:F69" si="4">C63/$C$63</f>
        <v>1</v>
      </c>
    </row>
    <row r="64" spans="1:6" x14ac:dyDescent="0.3">
      <c r="A64" s="1"/>
      <c r="B64" s="34" t="s">
        <v>34</v>
      </c>
      <c r="C64" s="43">
        <v>596683385</v>
      </c>
      <c r="D64" s="43">
        <v>1014548906</v>
      </c>
      <c r="E64" s="44">
        <f>C64/D64</f>
        <v>0.58812678370775351</v>
      </c>
      <c r="F64" s="32">
        <f t="shared" si="4"/>
        <v>0.95675235778958956</v>
      </c>
    </row>
    <row r="65" spans="1:10" x14ac:dyDescent="0.3">
      <c r="A65" s="1"/>
      <c r="B65" s="34" t="s">
        <v>32</v>
      </c>
      <c r="C65" s="16">
        <v>23657973</v>
      </c>
      <c r="D65" s="16">
        <v>36663014</v>
      </c>
      <c r="E65" s="17">
        <f>C65/D65</f>
        <v>0.6452817272469743</v>
      </c>
      <c r="F65" s="18">
        <f t="shared" si="4"/>
        <v>3.7934392036527799E-2</v>
      </c>
    </row>
    <row r="66" spans="1:10" x14ac:dyDescent="0.3">
      <c r="B66" t="s">
        <v>7</v>
      </c>
      <c r="C66" s="2">
        <v>2044661</v>
      </c>
      <c r="D66" s="2">
        <v>3500183</v>
      </c>
      <c r="E66" s="4">
        <f>C66/D66</f>
        <v>0.58415831400815332</v>
      </c>
      <c r="F66" s="3">
        <f t="shared" si="4"/>
        <v>3.2785129966882184E-3</v>
      </c>
    </row>
    <row r="67" spans="1:10" x14ac:dyDescent="0.3">
      <c r="A67" s="1"/>
      <c r="B67" t="s">
        <v>22</v>
      </c>
      <c r="C67" s="2">
        <v>1180704</v>
      </c>
      <c r="D67" s="2">
        <v>945982</v>
      </c>
      <c r="E67" s="4">
        <f>C67/D67</f>
        <v>1.2481252285984299</v>
      </c>
      <c r="F67" s="3">
        <f t="shared" si="4"/>
        <v>1.8932005888710971E-3</v>
      </c>
    </row>
    <row r="68" spans="1:10" x14ac:dyDescent="0.3">
      <c r="A68" s="1"/>
      <c r="B68" t="s">
        <v>14</v>
      </c>
      <c r="C68" s="2">
        <f>C63-C69</f>
        <v>88270</v>
      </c>
      <c r="D68" s="2"/>
      <c r="E68" s="2" t="e">
        <f>E63-E69</f>
        <v>#DIV/0!</v>
      </c>
      <c r="F68" s="3">
        <f t="shared" si="4"/>
        <v>1.415365883232815E-4</v>
      </c>
    </row>
    <row r="69" spans="1:10" hidden="1" x14ac:dyDescent="0.3">
      <c r="A69" s="1"/>
      <c r="C69" s="2">
        <f>SUM(C64:C67)</f>
        <v>623566723</v>
      </c>
      <c r="D69" s="2">
        <f>SUM(D64:D67)</f>
        <v>1055658085</v>
      </c>
      <c r="F69" s="3">
        <f t="shared" si="4"/>
        <v>0.99985846341167672</v>
      </c>
    </row>
    <row r="70" spans="1:10" x14ac:dyDescent="0.3">
      <c r="C70" s="2"/>
      <c r="D70" s="2"/>
      <c r="F70" s="3"/>
    </row>
    <row r="71" spans="1:10" x14ac:dyDescent="0.3">
      <c r="C71" s="2"/>
      <c r="D71" s="2"/>
      <c r="F71" s="3"/>
    </row>
    <row r="72" spans="1:10" x14ac:dyDescent="0.3">
      <c r="C72" s="2"/>
      <c r="D72" s="2"/>
      <c r="F72" s="3"/>
      <c r="G72" s="24"/>
      <c r="H72" s="24"/>
      <c r="I72" s="24"/>
      <c r="J72" s="24"/>
    </row>
    <row r="73" spans="1:10" ht="15" thickBot="1" x14ac:dyDescent="0.35">
      <c r="C73" s="2"/>
      <c r="D73" s="2"/>
      <c r="F73" s="3"/>
    </row>
    <row r="74" spans="1:10" ht="63" thickBot="1" x14ac:dyDescent="0.35">
      <c r="A74" s="11" t="s">
        <v>54</v>
      </c>
      <c r="B74" s="7" t="s">
        <v>55</v>
      </c>
      <c r="C74" s="1"/>
      <c r="D74" s="1"/>
      <c r="E74" s="1"/>
      <c r="F74" s="1"/>
    </row>
    <row r="75" spans="1:10" x14ac:dyDescent="0.3">
      <c r="B75" s="1" t="s">
        <v>41</v>
      </c>
      <c r="C75" s="33" t="s">
        <v>1</v>
      </c>
      <c r="D75" s="1"/>
      <c r="E75" s="1"/>
      <c r="F75" s="1"/>
    </row>
    <row r="76" spans="1:10" ht="14.4" customHeight="1" x14ac:dyDescent="0.3">
      <c r="C76" s="2">
        <v>321486235</v>
      </c>
      <c r="D76" s="1"/>
      <c r="E76" s="1"/>
      <c r="F76" s="1"/>
      <c r="G76" s="19"/>
      <c r="H76" s="19"/>
      <c r="I76" s="19"/>
      <c r="J76" s="19"/>
    </row>
    <row r="77" spans="1:10" x14ac:dyDescent="0.3">
      <c r="B77" s="1" t="s">
        <v>42</v>
      </c>
      <c r="C77" s="33" t="s">
        <v>1</v>
      </c>
      <c r="D77" s="33" t="s">
        <v>30</v>
      </c>
      <c r="E77" s="33" t="s">
        <v>3</v>
      </c>
      <c r="F77" s="33" t="s">
        <v>2</v>
      </c>
    </row>
    <row r="78" spans="1:10" ht="15" customHeight="1" x14ac:dyDescent="0.3">
      <c r="B78" s="1" t="s">
        <v>0</v>
      </c>
      <c r="C78" s="8">
        <v>118967978</v>
      </c>
      <c r="D78" s="8"/>
      <c r="E78" s="9" t="e">
        <f>C78/D78</f>
        <v>#DIV/0!</v>
      </c>
      <c r="F78" s="10">
        <f t="shared" ref="F78:F86" si="5">C78/$C$78</f>
        <v>1</v>
      </c>
    </row>
    <row r="79" spans="1:10" ht="15" customHeight="1" x14ac:dyDescent="0.3">
      <c r="B79" s="34" t="s">
        <v>5</v>
      </c>
      <c r="C79" s="16">
        <v>105500232</v>
      </c>
      <c r="D79" s="16">
        <v>149251571</v>
      </c>
      <c r="E79" s="17">
        <f>C79/D79</f>
        <v>0.70686178572954517</v>
      </c>
      <c r="F79" s="18">
        <f t="shared" si="5"/>
        <v>0.88679520131038958</v>
      </c>
    </row>
    <row r="80" spans="1:10" ht="15" customHeight="1" x14ac:dyDescent="0.3">
      <c r="B80" t="s">
        <v>29</v>
      </c>
      <c r="C80" s="2">
        <v>11889146</v>
      </c>
      <c r="D80" s="2">
        <v>13548337</v>
      </c>
      <c r="E80" s="4">
        <f>C80/D80</f>
        <v>0.877535449553698</v>
      </c>
      <c r="F80" s="3">
        <f t="shared" si="5"/>
        <v>9.9935681852136721E-2</v>
      </c>
    </row>
    <row r="81" spans="1:8" s="34" customFormat="1" ht="15" customHeight="1" x14ac:dyDescent="0.3">
      <c r="B81" s="34" t="s">
        <v>34</v>
      </c>
      <c r="C81" s="43">
        <v>602946</v>
      </c>
      <c r="D81" s="43">
        <v>500000</v>
      </c>
      <c r="E81" s="44">
        <f>C81/D81</f>
        <v>1.205892</v>
      </c>
      <c r="F81" s="32">
        <f t="shared" si="5"/>
        <v>5.0681369065548043E-3</v>
      </c>
    </row>
    <row r="82" spans="1:8" x14ac:dyDescent="0.3">
      <c r="B82" s="27" t="s">
        <v>11</v>
      </c>
      <c r="C82" s="28">
        <v>454481</v>
      </c>
      <c r="D82" s="28">
        <v>244399</v>
      </c>
      <c r="E82" s="29"/>
      <c r="F82" s="30">
        <f t="shared" si="5"/>
        <v>3.8201960530925387E-3</v>
      </c>
    </row>
    <row r="83" spans="1:8" x14ac:dyDescent="0.3">
      <c r="B83" t="s">
        <v>20</v>
      </c>
      <c r="C83" s="2">
        <v>164521</v>
      </c>
      <c r="D83" s="2">
        <v>81680</v>
      </c>
      <c r="E83" s="4">
        <f>C83/D83</f>
        <v>2.0142140058765916</v>
      </c>
      <c r="F83" s="3">
        <f t="shared" si="5"/>
        <v>1.3829015401102304E-3</v>
      </c>
    </row>
    <row r="84" spans="1:8" x14ac:dyDescent="0.3">
      <c r="B84" t="s">
        <v>6</v>
      </c>
      <c r="C84" s="2">
        <v>160865</v>
      </c>
      <c r="D84" s="2">
        <v>146691</v>
      </c>
      <c r="E84" s="4">
        <f>C84/D84</f>
        <v>1.0966248781452168</v>
      </c>
      <c r="F84" s="3">
        <f t="shared" si="5"/>
        <v>1.3521705815660748E-3</v>
      </c>
    </row>
    <row r="85" spans="1:8" x14ac:dyDescent="0.3">
      <c r="B85" t="s">
        <v>14</v>
      </c>
      <c r="C85" s="2">
        <f>C78-C86</f>
        <v>195787</v>
      </c>
      <c r="D85" s="2"/>
      <c r="E85" s="4" t="e">
        <f>C85/D85</f>
        <v>#DIV/0!</v>
      </c>
      <c r="F85" s="3">
        <f t="shared" si="5"/>
        <v>1.6457117561500458E-3</v>
      </c>
    </row>
    <row r="86" spans="1:8" hidden="1" x14ac:dyDescent="0.3">
      <c r="C86" s="2">
        <f>SUM(C79:C84)</f>
        <v>118772191</v>
      </c>
      <c r="D86" s="2">
        <f>SUM(D79:D84)</f>
        <v>163772678</v>
      </c>
      <c r="E86" s="2">
        <f t="shared" ref="E86" si="6">SUM(E79:E83)</f>
        <v>4.8045032411598347</v>
      </c>
      <c r="F86" s="3">
        <f t="shared" si="5"/>
        <v>0.99835428824384997</v>
      </c>
    </row>
    <row r="88" spans="1:8" x14ac:dyDescent="0.3">
      <c r="C88" s="2"/>
      <c r="D88" s="2"/>
      <c r="F88" s="3"/>
    </row>
    <row r="89" spans="1:8" x14ac:dyDescent="0.3">
      <c r="C89" s="2"/>
      <c r="D89" s="2"/>
      <c r="F89" s="3"/>
    </row>
    <row r="90" spans="1:8" x14ac:dyDescent="0.3">
      <c r="C90" s="2"/>
      <c r="D90" s="2"/>
      <c r="F90" s="3"/>
    </row>
    <row r="91" spans="1:8" x14ac:dyDescent="0.3">
      <c r="C91" s="2"/>
      <c r="D91" s="2"/>
      <c r="F91" s="3"/>
    </row>
    <row r="92" spans="1:8" ht="15" thickBot="1" x14ac:dyDescent="0.35">
      <c r="C92" s="2"/>
      <c r="D92" s="2"/>
      <c r="F92" s="3"/>
    </row>
    <row r="93" spans="1:8" ht="78.599999999999994" thickBot="1" x14ac:dyDescent="0.35">
      <c r="A93" s="11" t="s">
        <v>57</v>
      </c>
      <c r="B93" s="7" t="s">
        <v>56</v>
      </c>
      <c r="C93" s="1"/>
      <c r="D93" s="1"/>
      <c r="E93" s="1"/>
      <c r="F93" s="1"/>
    </row>
    <row r="94" spans="1:8" s="19" customFormat="1" ht="16.8" customHeight="1" x14ac:dyDescent="0.3">
      <c r="B94" s="1" t="s">
        <v>41</v>
      </c>
      <c r="C94" s="33" t="s">
        <v>1</v>
      </c>
      <c r="D94" s="1"/>
      <c r="E94" s="1"/>
      <c r="F94" s="1"/>
      <c r="G94" s="23">
        <f>SUM(F81:F85)</f>
        <v>1.3269116837473694E-2</v>
      </c>
      <c r="H94" s="20">
        <f>SUM(D81:D85)</f>
        <v>972770</v>
      </c>
    </row>
    <row r="95" spans="1:8" x14ac:dyDescent="0.3">
      <c r="C95" s="2">
        <v>36332130</v>
      </c>
      <c r="D95" s="1"/>
      <c r="E95" s="1"/>
      <c r="F95" s="1"/>
    </row>
    <row r="96" spans="1:8" s="15" customFormat="1" x14ac:dyDescent="0.3">
      <c r="A96"/>
      <c r="B96" s="1" t="s">
        <v>42</v>
      </c>
      <c r="C96" s="33" t="s">
        <v>1</v>
      </c>
      <c r="D96" s="33" t="s">
        <v>30</v>
      </c>
      <c r="E96" s="33" t="s">
        <v>3</v>
      </c>
      <c r="F96" s="33" t="s">
        <v>2</v>
      </c>
    </row>
    <row r="97" spans="1:21" x14ac:dyDescent="0.3">
      <c r="B97" s="1" t="s">
        <v>0</v>
      </c>
      <c r="C97" s="8">
        <v>19197793</v>
      </c>
      <c r="D97" s="8"/>
      <c r="E97" s="9" t="e">
        <f>C97/D97</f>
        <v>#DIV/0!</v>
      </c>
      <c r="F97" s="10">
        <f t="shared" ref="F97:F105" si="7">C97/$C$97</f>
        <v>1</v>
      </c>
    </row>
    <row r="98" spans="1:21" s="34" customFormat="1" x14ac:dyDescent="0.3">
      <c r="B98" s="34" t="s">
        <v>34</v>
      </c>
      <c r="C98" s="43">
        <v>14026371</v>
      </c>
      <c r="D98" s="43">
        <v>16723253</v>
      </c>
      <c r="E98" s="44">
        <f>C98/D98</f>
        <v>0.83873460504364794</v>
      </c>
      <c r="F98" s="32">
        <f t="shared" si="7"/>
        <v>0.73062413997275621</v>
      </c>
    </row>
    <row r="99" spans="1:21" x14ac:dyDescent="0.3">
      <c r="B99" t="s">
        <v>32</v>
      </c>
      <c r="C99" s="25">
        <v>5092957</v>
      </c>
      <c r="D99" s="25">
        <v>4937911</v>
      </c>
      <c r="E99" s="26" t="e">
        <f>D99/#REF!</f>
        <v>#REF!</v>
      </c>
      <c r="F99" s="30">
        <f t="shared" si="7"/>
        <v>0.26528867146343332</v>
      </c>
    </row>
    <row r="100" spans="1:21" x14ac:dyDescent="0.3">
      <c r="A100" s="1"/>
      <c r="B100" t="s">
        <v>18</v>
      </c>
      <c r="C100" s="25">
        <v>21863</v>
      </c>
      <c r="D100" s="25">
        <v>4500</v>
      </c>
      <c r="E100" s="26"/>
      <c r="F100" s="30">
        <f t="shared" si="7"/>
        <v>1.1388288226672721E-3</v>
      </c>
    </row>
    <row r="101" spans="1:21" x14ac:dyDescent="0.3">
      <c r="B101" s="34" t="s">
        <v>58</v>
      </c>
      <c r="C101" s="25">
        <v>19085</v>
      </c>
      <c r="D101" s="25">
        <v>185</v>
      </c>
      <c r="E101" s="26">
        <f>C101/D101</f>
        <v>103.16216216216216</v>
      </c>
      <c r="F101" s="30">
        <f t="shared" si="7"/>
        <v>9.9412468922860028E-4</v>
      </c>
    </row>
    <row r="102" spans="1:21" x14ac:dyDescent="0.3">
      <c r="B102" t="s">
        <v>23</v>
      </c>
      <c r="C102" s="2">
        <v>16986</v>
      </c>
      <c r="D102" s="2">
        <v>7640</v>
      </c>
      <c r="E102" s="4">
        <f>C102/D102</f>
        <v>2.2232984293193718</v>
      </c>
      <c r="F102" s="30">
        <f t="shared" si="7"/>
        <v>8.8478920467576665E-4</v>
      </c>
    </row>
    <row r="103" spans="1:21" ht="15.75" customHeight="1" x14ac:dyDescent="0.3">
      <c r="B103" s="34" t="s">
        <v>8</v>
      </c>
      <c r="C103" s="25">
        <v>16834</v>
      </c>
      <c r="D103" s="25">
        <v>500</v>
      </c>
      <c r="E103" s="26">
        <f>C103/D103</f>
        <v>33.667999999999999</v>
      </c>
      <c r="F103" s="30">
        <f t="shared" si="7"/>
        <v>8.7687162790014452E-4</v>
      </c>
    </row>
    <row r="104" spans="1:21" x14ac:dyDescent="0.3">
      <c r="B104" t="s">
        <v>14</v>
      </c>
      <c r="C104" s="2">
        <f>C97-C105</f>
        <v>3697</v>
      </c>
      <c r="D104" s="2"/>
      <c r="E104" s="4" t="e">
        <f>C104/D104</f>
        <v>#DIV/0!</v>
      </c>
      <c r="F104" s="30">
        <f t="shared" si="7"/>
        <v>1.9257421933865002E-4</v>
      </c>
    </row>
    <row r="105" spans="1:21" s="19" customFormat="1" hidden="1" x14ac:dyDescent="0.3">
      <c r="A105"/>
      <c r="B105"/>
      <c r="C105" s="2">
        <f>SUM(C98:C103)</f>
        <v>19194096</v>
      </c>
      <c r="D105" s="2">
        <f>SUM(D98:D103)</f>
        <v>21673989</v>
      </c>
      <c r="E105" s="2" t="e">
        <f>SUM(E98:E103)</f>
        <v>#REF!</v>
      </c>
      <c r="F105" s="30">
        <f t="shared" si="7"/>
        <v>0.9998074257806614</v>
      </c>
      <c r="G105"/>
      <c r="H105"/>
      <c r="I105"/>
      <c r="J105"/>
      <c r="L105"/>
      <c r="M105"/>
      <c r="N105"/>
      <c r="O105"/>
      <c r="P105"/>
      <c r="Q105"/>
      <c r="R105"/>
      <c r="S105"/>
      <c r="T105"/>
      <c r="U105"/>
    </row>
    <row r="106" spans="1:21" ht="21" customHeight="1" x14ac:dyDescent="0.3">
      <c r="A106" s="24"/>
    </row>
    <row r="107" spans="1:21" ht="12" customHeight="1" thickBot="1" x14ac:dyDescent="0.35">
      <c r="A107" s="24"/>
      <c r="C107" s="2"/>
      <c r="D107" s="2"/>
      <c r="F107" s="3"/>
    </row>
    <row r="108" spans="1:21" ht="69" customHeight="1" thickBot="1" x14ac:dyDescent="0.35">
      <c r="A108" s="11" t="s">
        <v>59</v>
      </c>
      <c r="B108" s="6" t="s">
        <v>60</v>
      </c>
      <c r="C108" s="1"/>
      <c r="D108" s="1"/>
      <c r="E108" s="1"/>
      <c r="F108" s="1"/>
    </row>
    <row r="109" spans="1:21" x14ac:dyDescent="0.3">
      <c r="A109" s="24"/>
      <c r="B109" s="1" t="s">
        <v>41</v>
      </c>
      <c r="C109" s="33" t="s">
        <v>1</v>
      </c>
      <c r="D109" s="1"/>
      <c r="E109" s="1"/>
      <c r="F109" s="1"/>
    </row>
    <row r="110" spans="1:21" x14ac:dyDescent="0.3">
      <c r="C110" s="2">
        <v>718246</v>
      </c>
      <c r="D110" s="1"/>
      <c r="E110" s="1"/>
      <c r="F110" s="1"/>
    </row>
    <row r="111" spans="1:21" x14ac:dyDescent="0.3">
      <c r="A111" s="1"/>
      <c r="B111" s="1" t="s">
        <v>42</v>
      </c>
      <c r="C111" s="33" t="s">
        <v>1</v>
      </c>
      <c r="D111" s="33" t="s">
        <v>30</v>
      </c>
      <c r="E111" s="33" t="s">
        <v>3</v>
      </c>
      <c r="F111" s="33" t="s">
        <v>2</v>
      </c>
    </row>
    <row r="112" spans="1:21" s="15" customFormat="1" x14ac:dyDescent="0.3">
      <c r="A112"/>
      <c r="B112" s="1" t="s">
        <v>0</v>
      </c>
      <c r="C112" s="8">
        <v>656938</v>
      </c>
      <c r="D112" s="8"/>
      <c r="E112" s="9" t="e">
        <f>C112/D112</f>
        <v>#DIV/0!</v>
      </c>
      <c r="F112" s="10">
        <f>C112/$C$112</f>
        <v>1</v>
      </c>
      <c r="G112"/>
      <c r="H112"/>
      <c r="I112"/>
      <c r="J112"/>
      <c r="L112"/>
      <c r="M112"/>
      <c r="N112"/>
      <c r="O112"/>
      <c r="P112"/>
      <c r="Q112"/>
      <c r="R112"/>
      <c r="S112"/>
      <c r="T112"/>
      <c r="U112"/>
    </row>
    <row r="113" spans="1:21" x14ac:dyDescent="0.3">
      <c r="B113" t="s">
        <v>9</v>
      </c>
      <c r="C113" s="2">
        <v>653788</v>
      </c>
      <c r="D113" s="2">
        <v>624180</v>
      </c>
      <c r="E113" s="4">
        <f>C113/D113</f>
        <v>1.0474350347656125</v>
      </c>
      <c r="F113" s="3">
        <f>C113/$C$112</f>
        <v>0.99520502695840396</v>
      </c>
    </row>
    <row r="114" spans="1:21" s="34" customFormat="1" x14ac:dyDescent="0.3">
      <c r="B114" s="34" t="s">
        <v>23</v>
      </c>
      <c r="C114" s="43">
        <v>3150</v>
      </c>
      <c r="D114" s="43">
        <v>150</v>
      </c>
      <c r="E114" s="44">
        <f>C114/D114</f>
        <v>21</v>
      </c>
      <c r="F114" s="32">
        <f>C114/$C$112</f>
        <v>4.7949730415960106E-3</v>
      </c>
    </row>
    <row r="115" spans="1:21" hidden="1" x14ac:dyDescent="0.3">
      <c r="A115" s="19"/>
      <c r="C115" s="2">
        <f>SUM(C113:C114)</f>
        <v>656938</v>
      </c>
      <c r="D115" s="2">
        <f>SUM(D113:D114)</f>
        <v>624330</v>
      </c>
      <c r="F115" s="3">
        <f>C115/$C$112</f>
        <v>1</v>
      </c>
    </row>
    <row r="116" spans="1:21" x14ac:dyDescent="0.3">
      <c r="C116" s="2"/>
      <c r="D116" s="2"/>
      <c r="F116" s="3"/>
    </row>
    <row r="117" spans="1:21" x14ac:dyDescent="0.3">
      <c r="C117" s="2"/>
      <c r="D117" s="2"/>
      <c r="F117" s="3"/>
    </row>
    <row r="118" spans="1:21" ht="15" thickBot="1" x14ac:dyDescent="0.35">
      <c r="C118" s="2"/>
      <c r="D118" s="2"/>
      <c r="F118" s="3"/>
      <c r="L118" s="19"/>
      <c r="M118" s="19"/>
      <c r="N118" s="19"/>
      <c r="O118" s="19"/>
      <c r="P118" s="19"/>
      <c r="Q118" s="19"/>
      <c r="R118" s="19"/>
      <c r="S118" s="19"/>
      <c r="T118" s="19"/>
      <c r="U118" s="19"/>
    </row>
    <row r="119" spans="1:21" ht="78.599999999999994" thickBot="1" x14ac:dyDescent="0.35">
      <c r="A119" s="11" t="s">
        <v>61</v>
      </c>
      <c r="B119" s="6" t="s">
        <v>62</v>
      </c>
      <c r="C119" s="1"/>
      <c r="D119" s="1"/>
      <c r="E119" s="1"/>
      <c r="F119" s="1"/>
    </row>
    <row r="120" spans="1:21" s="15" customFormat="1" x14ac:dyDescent="0.3">
      <c r="A120"/>
      <c r="B120" s="1" t="s">
        <v>41</v>
      </c>
      <c r="C120" s="33" t="s">
        <v>1</v>
      </c>
      <c r="D120" s="1"/>
      <c r="E120" s="1"/>
      <c r="F120" s="1"/>
      <c r="G120"/>
      <c r="H120"/>
      <c r="I120"/>
      <c r="J120"/>
      <c r="L120"/>
      <c r="M120"/>
      <c r="N120"/>
      <c r="O120"/>
      <c r="P120"/>
      <c r="Q120"/>
      <c r="R120"/>
      <c r="S120"/>
      <c r="T120"/>
      <c r="U120"/>
    </row>
    <row r="121" spans="1:21" s="15" customFormat="1" x14ac:dyDescent="0.3">
      <c r="A121"/>
      <c r="B121"/>
      <c r="C121" s="2">
        <v>42188749</v>
      </c>
      <c r="D121" s="1"/>
      <c r="E121" s="1"/>
      <c r="F121" s="1"/>
      <c r="G121"/>
      <c r="H121"/>
      <c r="I121"/>
      <c r="J121"/>
      <c r="L121"/>
      <c r="M121"/>
      <c r="N121"/>
      <c r="O121"/>
      <c r="P121"/>
      <c r="Q121"/>
      <c r="R121"/>
      <c r="S121"/>
      <c r="T121"/>
      <c r="U121"/>
    </row>
    <row r="122" spans="1:21" x14ac:dyDescent="0.3">
      <c r="B122" s="1" t="s">
        <v>42</v>
      </c>
      <c r="C122" s="33" t="s">
        <v>1</v>
      </c>
      <c r="D122" s="33" t="s">
        <v>30</v>
      </c>
      <c r="E122" s="33" t="s">
        <v>3</v>
      </c>
      <c r="F122" s="33" t="s">
        <v>2</v>
      </c>
    </row>
    <row r="123" spans="1:21" ht="14.4" customHeight="1" x14ac:dyDescent="0.3">
      <c r="B123" s="1" t="s">
        <v>0</v>
      </c>
      <c r="C123" s="8">
        <v>45322609</v>
      </c>
      <c r="D123" s="8"/>
      <c r="E123" s="9" t="e">
        <f>C123/D123</f>
        <v>#DIV/0!</v>
      </c>
      <c r="F123" s="10">
        <f t="shared" ref="F123:F135" si="8">C123/$C$123</f>
        <v>1</v>
      </c>
    </row>
    <row r="124" spans="1:21" x14ac:dyDescent="0.3">
      <c r="B124" t="s">
        <v>8</v>
      </c>
      <c r="C124" s="2">
        <v>39008358</v>
      </c>
      <c r="D124" s="2">
        <v>48469360</v>
      </c>
      <c r="E124" s="4">
        <f>C124/D124</f>
        <v>0.80480447854066983</v>
      </c>
      <c r="F124" s="3">
        <f t="shared" si="8"/>
        <v>0.86068209356614933</v>
      </c>
    </row>
    <row r="125" spans="1:21" x14ac:dyDescent="0.3">
      <c r="B125" t="s">
        <v>23</v>
      </c>
      <c r="C125" s="2">
        <v>4104556</v>
      </c>
      <c r="D125" s="2">
        <v>2372432</v>
      </c>
      <c r="E125" s="4">
        <f>C125/D125</f>
        <v>1.7301048038468543</v>
      </c>
      <c r="F125" s="3">
        <f t="shared" si="8"/>
        <v>9.0563100637035265E-2</v>
      </c>
    </row>
    <row r="126" spans="1:21" x14ac:dyDescent="0.3">
      <c r="B126" t="s">
        <v>20</v>
      </c>
      <c r="C126" s="2">
        <v>469795</v>
      </c>
      <c r="D126" s="2">
        <v>336297</v>
      </c>
      <c r="E126" s="4"/>
      <c r="F126" s="3">
        <f t="shared" si="8"/>
        <v>1.0365577144952093E-2</v>
      </c>
    </row>
    <row r="127" spans="1:21" x14ac:dyDescent="0.3">
      <c r="B127" t="s">
        <v>21</v>
      </c>
      <c r="C127" s="2">
        <v>316192</v>
      </c>
      <c r="D127" s="2">
        <v>46472</v>
      </c>
      <c r="E127" s="4">
        <f>C127/D127</f>
        <v>6.8039249440523326</v>
      </c>
      <c r="F127" s="3">
        <f t="shared" si="8"/>
        <v>6.976473927173963E-3</v>
      </c>
    </row>
    <row r="128" spans="1:21" x14ac:dyDescent="0.3">
      <c r="B128" t="s">
        <v>32</v>
      </c>
      <c r="C128" s="2">
        <v>295818</v>
      </c>
      <c r="D128" s="2">
        <v>357490</v>
      </c>
      <c r="E128" s="4"/>
      <c r="F128" s="3">
        <f t="shared" si="8"/>
        <v>6.526941112326521E-3</v>
      </c>
    </row>
    <row r="129" spans="1:21" x14ac:dyDescent="0.3">
      <c r="B129" t="s">
        <v>9</v>
      </c>
      <c r="C129" s="2">
        <v>223357</v>
      </c>
      <c r="D129" s="2">
        <v>128000</v>
      </c>
      <c r="E129" s="4">
        <f t="shared" ref="E129:E134" si="9">C129/D129</f>
        <v>1.7449765625</v>
      </c>
      <c r="F129" s="3">
        <f t="shared" si="8"/>
        <v>4.9281584826681097E-3</v>
      </c>
    </row>
    <row r="130" spans="1:21" x14ac:dyDescent="0.3">
      <c r="B130" t="s">
        <v>15</v>
      </c>
      <c r="C130" s="2">
        <v>192586</v>
      </c>
      <c r="D130" s="2">
        <v>84950</v>
      </c>
      <c r="E130" s="4">
        <f t="shared" si="9"/>
        <v>2.2670512065921131</v>
      </c>
      <c r="F130" s="3">
        <f t="shared" si="8"/>
        <v>4.2492258113384423E-3</v>
      </c>
    </row>
    <row r="131" spans="1:21" s="34" customFormat="1" x14ac:dyDescent="0.3">
      <c r="B131" s="34" t="s">
        <v>11</v>
      </c>
      <c r="C131" s="43">
        <v>175657</v>
      </c>
      <c r="D131" s="43">
        <v>35208</v>
      </c>
      <c r="E131" s="44">
        <f t="shared" si="9"/>
        <v>4.9891217905021588</v>
      </c>
      <c r="F131" s="32">
        <f t="shared" si="8"/>
        <v>3.8757036250936039E-3</v>
      </c>
    </row>
    <row r="132" spans="1:21" x14ac:dyDescent="0.3">
      <c r="B132" s="34" t="s">
        <v>27</v>
      </c>
      <c r="C132" s="16">
        <v>137548</v>
      </c>
      <c r="D132" s="16">
        <v>162820</v>
      </c>
      <c r="E132" s="17">
        <f t="shared" si="9"/>
        <v>0.84478565286819796</v>
      </c>
      <c r="F132" s="3">
        <f t="shared" si="8"/>
        <v>3.0348650052339221E-3</v>
      </c>
    </row>
    <row r="133" spans="1:21" x14ac:dyDescent="0.3">
      <c r="B133" t="s">
        <v>24</v>
      </c>
      <c r="C133" s="2">
        <v>105060</v>
      </c>
      <c r="D133" s="2">
        <v>45580</v>
      </c>
      <c r="E133" s="4">
        <f t="shared" si="9"/>
        <v>2.3049583150504609</v>
      </c>
      <c r="F133" s="3">
        <f t="shared" si="8"/>
        <v>2.3180483718402002E-3</v>
      </c>
    </row>
    <row r="134" spans="1:21" ht="15" thickBot="1" x14ac:dyDescent="0.35">
      <c r="B134" t="s">
        <v>14</v>
      </c>
      <c r="C134" s="2">
        <f>C123-C135</f>
        <v>293682</v>
      </c>
      <c r="D134" s="2"/>
      <c r="E134" s="4" t="e">
        <f t="shared" si="9"/>
        <v>#DIV/0!</v>
      </c>
      <c r="F134" s="3">
        <f t="shared" si="8"/>
        <v>6.4798123161885933E-3</v>
      </c>
    </row>
    <row r="135" spans="1:21" ht="15" hidden="1" thickBot="1" x14ac:dyDescent="0.35">
      <c r="C135" s="35">
        <f>SUM(C124:C133)</f>
        <v>45028927</v>
      </c>
      <c r="D135" s="35">
        <f>SUM(D124:D133)</f>
        <v>52038609</v>
      </c>
      <c r="F135" s="3">
        <f t="shared" si="8"/>
        <v>0.99352018768381145</v>
      </c>
    </row>
    <row r="136" spans="1:21" ht="16.2" thickBot="1" x14ac:dyDescent="0.35">
      <c r="A136" s="11"/>
      <c r="C136" s="35"/>
      <c r="D136" s="35"/>
      <c r="F136" s="3"/>
    </row>
    <row r="137" spans="1:21" x14ac:dyDescent="0.3">
      <c r="C137" s="35"/>
      <c r="D137" s="35"/>
      <c r="F137" s="3"/>
    </row>
    <row r="138" spans="1:21" s="19" customFormat="1" x14ac:dyDescent="0.3">
      <c r="A138" s="24"/>
      <c r="B138"/>
      <c r="C138" s="35"/>
      <c r="D138" s="35"/>
      <c r="E138"/>
      <c r="F138" s="3"/>
      <c r="L138"/>
      <c r="M138"/>
      <c r="N138"/>
      <c r="O138"/>
      <c r="P138"/>
      <c r="Q138"/>
      <c r="R138"/>
      <c r="S138"/>
      <c r="T138"/>
      <c r="U138"/>
    </row>
    <row r="139" spans="1:21" ht="15" thickBot="1" x14ac:dyDescent="0.35">
      <c r="C139" s="35"/>
      <c r="D139" s="35"/>
      <c r="F139" s="3"/>
    </row>
    <row r="140" spans="1:21" ht="109.8" thickBot="1" x14ac:dyDescent="0.35">
      <c r="A140" s="11" t="s">
        <v>64</v>
      </c>
      <c r="B140" s="6" t="s">
        <v>63</v>
      </c>
      <c r="C140" s="1"/>
      <c r="D140" s="1"/>
      <c r="E140" s="1"/>
      <c r="F140" s="1"/>
      <c r="G140" s="19"/>
      <c r="H140" s="19"/>
      <c r="I140" s="19"/>
      <c r="J140" s="19"/>
    </row>
    <row r="141" spans="1:21" x14ac:dyDescent="0.3">
      <c r="B141" s="1" t="s">
        <v>41</v>
      </c>
      <c r="C141" s="33" t="s">
        <v>1</v>
      </c>
      <c r="D141" s="1"/>
      <c r="E141" s="1"/>
      <c r="F141" s="1"/>
      <c r="G141" s="19"/>
      <c r="H141" s="19"/>
      <c r="I141" s="19"/>
      <c r="J141" s="19"/>
    </row>
    <row r="142" spans="1:21" x14ac:dyDescent="0.3">
      <c r="C142" s="2">
        <v>58999494</v>
      </c>
      <c r="D142" s="1"/>
      <c r="E142" s="1"/>
      <c r="F142" s="1"/>
      <c r="G142" s="19"/>
      <c r="H142" s="19"/>
      <c r="I142" s="19"/>
      <c r="J142" s="19"/>
    </row>
    <row r="143" spans="1:21" x14ac:dyDescent="0.3">
      <c r="B143" s="1" t="s">
        <v>42</v>
      </c>
      <c r="C143" s="33" t="s">
        <v>1</v>
      </c>
      <c r="D143" s="33" t="s">
        <v>30</v>
      </c>
      <c r="E143" s="33" t="s">
        <v>3</v>
      </c>
      <c r="F143" s="33" t="s">
        <v>2</v>
      </c>
      <c r="G143" s="19"/>
      <c r="H143" s="19"/>
      <c r="I143" s="19"/>
      <c r="J143" s="19"/>
    </row>
    <row r="144" spans="1:21" x14ac:dyDescent="0.3">
      <c r="B144" s="1" t="s">
        <v>0</v>
      </c>
      <c r="C144" s="8">
        <v>53362267</v>
      </c>
      <c r="D144" s="8"/>
      <c r="E144" s="9" t="e">
        <f>C144/D144</f>
        <v>#DIV/0!</v>
      </c>
      <c r="F144" s="10">
        <f t="shared" ref="F144:F155" si="10">C144/$C$144</f>
        <v>1</v>
      </c>
      <c r="G144" s="19"/>
      <c r="H144" s="19"/>
      <c r="I144" s="19"/>
      <c r="J144" s="19"/>
    </row>
    <row r="145" spans="1:10" x14ac:dyDescent="0.3">
      <c r="B145" s="34" t="s">
        <v>32</v>
      </c>
      <c r="C145" s="25">
        <v>38042076</v>
      </c>
      <c r="D145" s="25">
        <v>32015145</v>
      </c>
      <c r="E145" s="26">
        <f>C145/D145</f>
        <v>1.1882524973727278</v>
      </c>
      <c r="F145" s="30">
        <f t="shared" si="10"/>
        <v>0.71290217111653076</v>
      </c>
      <c r="G145" s="19"/>
      <c r="H145" s="19"/>
      <c r="I145" s="19"/>
      <c r="J145" s="19"/>
    </row>
    <row r="146" spans="1:10" x14ac:dyDescent="0.3">
      <c r="B146" t="s">
        <v>34</v>
      </c>
      <c r="C146" s="2">
        <v>10452799</v>
      </c>
      <c r="D146" s="2">
        <v>9771232</v>
      </c>
      <c r="E146" s="4">
        <f>C146/D146</f>
        <v>1.0697524119783461</v>
      </c>
      <c r="F146" s="30">
        <f t="shared" si="10"/>
        <v>0.19588371311136388</v>
      </c>
      <c r="G146" s="19"/>
      <c r="H146" s="19"/>
      <c r="I146" s="19"/>
      <c r="J146" s="19"/>
    </row>
    <row r="147" spans="1:10" x14ac:dyDescent="0.3">
      <c r="B147" s="34" t="s">
        <v>22</v>
      </c>
      <c r="C147" s="16">
        <v>2064133</v>
      </c>
      <c r="D147" s="16">
        <v>768037</v>
      </c>
      <c r="E147" s="17">
        <f>C147/D147</f>
        <v>2.6875436990665813</v>
      </c>
      <c r="F147" s="30">
        <f t="shared" si="10"/>
        <v>3.8681508789722145E-2</v>
      </c>
      <c r="G147" s="19"/>
      <c r="H147" s="19"/>
      <c r="I147" s="19"/>
      <c r="J147" s="19"/>
    </row>
    <row r="148" spans="1:10" x14ac:dyDescent="0.3">
      <c r="A148" s="19"/>
      <c r="B148" t="s">
        <v>18</v>
      </c>
      <c r="C148" s="16">
        <v>1090001</v>
      </c>
      <c r="D148" s="25">
        <v>556587</v>
      </c>
      <c r="E148" s="26" t="e">
        <f>D148/#REF!</f>
        <v>#REF!</v>
      </c>
      <c r="F148" s="30">
        <f t="shared" si="10"/>
        <v>2.0426437280110309E-2</v>
      </c>
      <c r="G148" s="19"/>
      <c r="H148" s="19"/>
      <c r="I148" s="19"/>
      <c r="J148" s="19"/>
    </row>
    <row r="149" spans="1:10" x14ac:dyDescent="0.3">
      <c r="B149" t="s">
        <v>25</v>
      </c>
      <c r="C149" s="2">
        <v>595195</v>
      </c>
      <c r="D149" s="2">
        <v>221595</v>
      </c>
      <c r="E149" s="4">
        <f t="shared" ref="E149:E154" si="11">C149/D149</f>
        <v>2.6859586181998689</v>
      </c>
      <c r="F149" s="30">
        <f t="shared" si="10"/>
        <v>1.11538552138349E-2</v>
      </c>
      <c r="G149" s="19"/>
      <c r="H149" s="19"/>
      <c r="I149" s="19"/>
      <c r="J149" s="19"/>
    </row>
    <row r="150" spans="1:10" x14ac:dyDescent="0.3">
      <c r="B150" t="s">
        <v>33</v>
      </c>
      <c r="C150" s="2">
        <v>310578</v>
      </c>
      <c r="D150" s="2">
        <v>201847</v>
      </c>
      <c r="E150" s="4">
        <f t="shared" si="11"/>
        <v>1.5386802875445262</v>
      </c>
      <c r="F150" s="30">
        <f t="shared" si="10"/>
        <v>5.8201800159652138E-3</v>
      </c>
      <c r="G150" s="19"/>
      <c r="H150" s="19"/>
      <c r="I150" s="19"/>
      <c r="J150" s="19"/>
    </row>
    <row r="151" spans="1:10" x14ac:dyDescent="0.3">
      <c r="B151" t="s">
        <v>28</v>
      </c>
      <c r="C151" s="2">
        <v>246270</v>
      </c>
      <c r="D151" s="2">
        <v>198000</v>
      </c>
      <c r="E151" s="4">
        <f t="shared" si="11"/>
        <v>1.2437878787878789</v>
      </c>
      <c r="F151" s="30">
        <f t="shared" si="10"/>
        <v>4.6150588017559299E-3</v>
      </c>
      <c r="G151" s="19"/>
      <c r="H151" s="19"/>
      <c r="I151" s="19"/>
      <c r="J151" s="19"/>
    </row>
    <row r="152" spans="1:10" x14ac:dyDescent="0.3">
      <c r="B152" t="s">
        <v>21</v>
      </c>
      <c r="C152" s="2">
        <v>136171</v>
      </c>
      <c r="D152" s="2">
        <v>156445</v>
      </c>
      <c r="E152" s="4">
        <f t="shared" si="11"/>
        <v>0.87040813065294509</v>
      </c>
      <c r="F152" s="30">
        <f t="shared" si="10"/>
        <v>2.5518218706862658E-3</v>
      </c>
      <c r="G152" s="19"/>
      <c r="H152" s="19"/>
      <c r="I152" s="19"/>
      <c r="J152" s="19"/>
    </row>
    <row r="153" spans="1:10" x14ac:dyDescent="0.3">
      <c r="B153" t="s">
        <v>9</v>
      </c>
      <c r="C153" s="2">
        <v>129476</v>
      </c>
      <c r="D153" s="2">
        <v>103070</v>
      </c>
      <c r="E153" s="4">
        <f t="shared" si="11"/>
        <v>1.2561948190550112</v>
      </c>
      <c r="F153" s="30">
        <f t="shared" si="10"/>
        <v>2.4263586852485107E-3</v>
      </c>
      <c r="G153" s="19"/>
      <c r="H153" s="19"/>
      <c r="I153" s="19"/>
      <c r="J153" s="19"/>
    </row>
    <row r="154" spans="1:10" x14ac:dyDescent="0.3">
      <c r="B154" t="s">
        <v>14</v>
      </c>
      <c r="C154" s="2">
        <f>C144-C155</f>
        <v>295568</v>
      </c>
      <c r="D154" s="2"/>
      <c r="E154" s="4" t="e">
        <f t="shared" si="11"/>
        <v>#DIV/0!</v>
      </c>
      <c r="F154" s="30">
        <f t="shared" si="10"/>
        <v>5.5388951147821363E-3</v>
      </c>
      <c r="G154" s="19"/>
      <c r="H154" s="19"/>
      <c r="I154" s="19"/>
      <c r="J154" s="19"/>
    </row>
    <row r="155" spans="1:10" ht="13.2" hidden="1" customHeight="1" x14ac:dyDescent="0.3">
      <c r="A155" s="24"/>
      <c r="C155" s="2">
        <f>SUM(C145:C153)</f>
        <v>53066699</v>
      </c>
      <c r="D155" s="2">
        <f>SUM(D145:D153)</f>
        <v>43991958</v>
      </c>
      <c r="E155" s="2" t="e">
        <f>SUM(E146:E153)</f>
        <v>#REF!</v>
      </c>
      <c r="F155" s="30">
        <f t="shared" si="10"/>
        <v>0.99446110488521788</v>
      </c>
      <c r="G155" s="19"/>
      <c r="H155" s="19"/>
      <c r="I155" s="19"/>
      <c r="J155" s="19"/>
    </row>
    <row r="156" spans="1:10" x14ac:dyDescent="0.3">
      <c r="A156" s="24"/>
      <c r="C156" s="2"/>
      <c r="D156" s="2"/>
      <c r="E156" s="2"/>
      <c r="F156" s="30"/>
      <c r="G156" s="19"/>
      <c r="H156" s="19"/>
      <c r="I156" s="19"/>
      <c r="J156" s="19"/>
    </row>
    <row r="157" spans="1:10" x14ac:dyDescent="0.3">
      <c r="A157" s="24"/>
      <c r="C157" s="2"/>
      <c r="D157" s="2"/>
      <c r="E157" s="2"/>
      <c r="F157" s="30"/>
    </row>
    <row r="158" spans="1:10" x14ac:dyDescent="0.3">
      <c r="A158" s="24"/>
      <c r="C158" s="2"/>
      <c r="D158" s="2"/>
      <c r="E158" s="2"/>
      <c r="F158" s="30"/>
    </row>
    <row r="159" spans="1:10" ht="15" thickBot="1" x14ac:dyDescent="0.35">
      <c r="C159" s="35"/>
      <c r="D159" s="35"/>
      <c r="F159" s="3"/>
    </row>
    <row r="160" spans="1:10" ht="109.8" thickBot="1" x14ac:dyDescent="0.35">
      <c r="A160" s="11" t="s">
        <v>65</v>
      </c>
      <c r="B160" s="6" t="s">
        <v>66</v>
      </c>
      <c r="C160" s="1"/>
      <c r="D160" s="1"/>
      <c r="E160" s="1"/>
      <c r="F160" s="1"/>
    </row>
    <row r="161" spans="1:10" x14ac:dyDescent="0.3">
      <c r="B161" s="1" t="s">
        <v>41</v>
      </c>
      <c r="C161" s="33" t="s">
        <v>1</v>
      </c>
      <c r="D161" s="1"/>
      <c r="E161" s="1"/>
      <c r="F161" s="1"/>
    </row>
    <row r="162" spans="1:10" x14ac:dyDescent="0.3">
      <c r="A162" s="19"/>
      <c r="C162" s="2">
        <v>8031481</v>
      </c>
      <c r="D162" s="1"/>
      <c r="E162" s="1"/>
      <c r="F162" s="1"/>
    </row>
    <row r="163" spans="1:10" x14ac:dyDescent="0.3">
      <c r="B163" s="1" t="s">
        <v>42</v>
      </c>
      <c r="C163" s="33" t="s">
        <v>1</v>
      </c>
      <c r="D163" s="33" t="s">
        <v>30</v>
      </c>
      <c r="E163" s="33" t="s">
        <v>3</v>
      </c>
      <c r="F163" s="33" t="s">
        <v>2</v>
      </c>
    </row>
    <row r="164" spans="1:10" x14ac:dyDescent="0.3">
      <c r="A164" s="15"/>
      <c r="B164" s="1" t="s">
        <v>0</v>
      </c>
      <c r="C164" s="8">
        <v>8197066</v>
      </c>
      <c r="D164" s="8"/>
      <c r="E164" s="9" t="e">
        <f t="shared" ref="E164:E174" si="12">C164/D164</f>
        <v>#DIV/0!</v>
      </c>
      <c r="F164" s="10">
        <f t="shared" ref="F164:F175" si="13">C164/$C$164</f>
        <v>1</v>
      </c>
    </row>
    <row r="165" spans="1:10" s="34" customFormat="1" x14ac:dyDescent="0.3">
      <c r="B165" s="34" t="s">
        <v>29</v>
      </c>
      <c r="C165" s="43">
        <v>2287645</v>
      </c>
      <c r="D165" s="43">
        <v>1092654</v>
      </c>
      <c r="E165" s="44">
        <f t="shared" si="12"/>
        <v>2.0936591089219458</v>
      </c>
      <c r="F165" s="32">
        <f t="shared" si="13"/>
        <v>0.27908095408771871</v>
      </c>
    </row>
    <row r="166" spans="1:10" x14ac:dyDescent="0.3">
      <c r="B166" s="34" t="s">
        <v>20</v>
      </c>
      <c r="C166" s="16">
        <v>1290086</v>
      </c>
      <c r="D166" s="16">
        <v>1117240</v>
      </c>
      <c r="E166" s="17">
        <f t="shared" si="12"/>
        <v>1.1547080305037414</v>
      </c>
      <c r="F166" s="18">
        <f t="shared" si="13"/>
        <v>0.15738387369334345</v>
      </c>
    </row>
    <row r="167" spans="1:10" x14ac:dyDescent="0.3">
      <c r="B167" t="s">
        <v>32</v>
      </c>
      <c r="C167" s="2">
        <v>1073333</v>
      </c>
      <c r="D167" s="2">
        <v>776630</v>
      </c>
      <c r="E167" s="4">
        <f t="shared" si="12"/>
        <v>1.3820390662220106</v>
      </c>
      <c r="F167" s="3">
        <f t="shared" si="13"/>
        <v>0.13094111966403588</v>
      </c>
    </row>
    <row r="168" spans="1:10" x14ac:dyDescent="0.3">
      <c r="B168" t="s">
        <v>27</v>
      </c>
      <c r="C168" s="2">
        <v>808992</v>
      </c>
      <c r="D168" s="2">
        <v>697330</v>
      </c>
      <c r="E168" s="4">
        <f t="shared" si="12"/>
        <v>1.1601279164814364</v>
      </c>
      <c r="F168" s="3">
        <f t="shared" si="13"/>
        <v>9.8692873767272343E-2</v>
      </c>
    </row>
    <row r="169" spans="1:10" x14ac:dyDescent="0.3">
      <c r="B169" t="s">
        <v>10</v>
      </c>
      <c r="C169" s="2">
        <v>457169</v>
      </c>
      <c r="D169" s="2">
        <v>420940</v>
      </c>
      <c r="E169" s="4">
        <f t="shared" si="12"/>
        <v>1.0860668978951871</v>
      </c>
      <c r="F169" s="3">
        <f t="shared" si="13"/>
        <v>5.5772272664389916E-2</v>
      </c>
      <c r="G169" s="19"/>
      <c r="H169" s="19"/>
      <c r="I169" s="19"/>
      <c r="J169" s="19"/>
    </row>
    <row r="170" spans="1:10" x14ac:dyDescent="0.3">
      <c r="A170" s="24"/>
      <c r="B170" t="s">
        <v>49</v>
      </c>
      <c r="C170" s="2">
        <v>404188</v>
      </c>
      <c r="D170" s="2">
        <v>295160</v>
      </c>
      <c r="E170" s="4">
        <f t="shared" si="12"/>
        <v>1.369386095676921</v>
      </c>
      <c r="F170" s="3">
        <f t="shared" si="13"/>
        <v>4.9308862463715679E-2</v>
      </c>
    </row>
    <row r="171" spans="1:10" x14ac:dyDescent="0.3">
      <c r="A171" s="24"/>
      <c r="B171" t="s">
        <v>9</v>
      </c>
      <c r="C171" s="2">
        <v>396114</v>
      </c>
      <c r="D171" s="2">
        <v>324800</v>
      </c>
      <c r="E171" s="4">
        <f t="shared" si="12"/>
        <v>1.2195628078817733</v>
      </c>
      <c r="F171" s="3">
        <f t="shared" si="13"/>
        <v>4.8323875884371308E-2</v>
      </c>
    </row>
    <row r="172" spans="1:10" x14ac:dyDescent="0.3">
      <c r="A172" s="24"/>
      <c r="B172" t="s">
        <v>12</v>
      </c>
      <c r="C172" s="2">
        <v>365190</v>
      </c>
      <c r="D172" s="2">
        <v>68755</v>
      </c>
      <c r="E172" s="4">
        <f t="shared" si="12"/>
        <v>5.311468256854047</v>
      </c>
      <c r="F172" s="3">
        <f t="shared" si="13"/>
        <v>4.4551306528457867E-2</v>
      </c>
    </row>
    <row r="173" spans="1:10" x14ac:dyDescent="0.3">
      <c r="A173" s="24"/>
      <c r="B173" t="s">
        <v>28</v>
      </c>
      <c r="C173" s="2">
        <v>332806</v>
      </c>
      <c r="D173" s="2">
        <v>185400</v>
      </c>
      <c r="E173" s="4">
        <f t="shared" si="12"/>
        <v>1.7950701186623517</v>
      </c>
      <c r="F173" s="3">
        <f t="shared" si="13"/>
        <v>4.0600624662531691E-2</v>
      </c>
    </row>
    <row r="174" spans="1:10" x14ac:dyDescent="0.3">
      <c r="A174" s="24"/>
      <c r="B174" t="s">
        <v>14</v>
      </c>
      <c r="C174" s="2">
        <f>C164-C175</f>
        <v>781543</v>
      </c>
      <c r="D174" s="2"/>
      <c r="E174" s="4" t="e">
        <f t="shared" si="12"/>
        <v>#DIV/0!</v>
      </c>
      <c r="F174" s="3">
        <f t="shared" si="13"/>
        <v>9.5344236584163161E-2</v>
      </c>
    </row>
    <row r="175" spans="1:10" hidden="1" x14ac:dyDescent="0.3">
      <c r="C175" s="2">
        <f>SUM(C165:C173)</f>
        <v>7415523</v>
      </c>
      <c r="D175" s="2">
        <f>SUM(D165:D173)</f>
        <v>4978909</v>
      </c>
      <c r="F175" s="3">
        <f t="shared" si="13"/>
        <v>0.90465576341583687</v>
      </c>
    </row>
    <row r="176" spans="1:10" ht="15" thickBot="1" x14ac:dyDescent="0.35">
      <c r="A176" s="24"/>
      <c r="C176" s="2"/>
      <c r="D176" s="2"/>
      <c r="F176" s="3"/>
    </row>
    <row r="177" spans="1:21" ht="219" thickBot="1" x14ac:dyDescent="0.35">
      <c r="A177" s="11" t="s">
        <v>36</v>
      </c>
      <c r="B177" s="6" t="s">
        <v>67</v>
      </c>
      <c r="C177" s="1"/>
      <c r="D177" s="1"/>
      <c r="E177" s="1"/>
      <c r="F177" s="1"/>
      <c r="L177" s="15"/>
      <c r="M177" s="15"/>
      <c r="N177" s="15"/>
      <c r="O177" s="15"/>
      <c r="P177" s="15"/>
      <c r="Q177" s="15"/>
      <c r="R177" s="15"/>
      <c r="S177" s="15"/>
      <c r="T177" s="15"/>
      <c r="U177" s="15"/>
    </row>
    <row r="178" spans="1:21" ht="17.399999999999999" customHeight="1" thickBot="1" x14ac:dyDescent="0.35">
      <c r="A178" s="24"/>
      <c r="B178" s="1" t="s">
        <v>41</v>
      </c>
      <c r="C178" s="33" t="s">
        <v>1</v>
      </c>
      <c r="D178" s="1"/>
      <c r="E178" s="1"/>
      <c r="F178" s="1"/>
    </row>
    <row r="179" spans="1:21" ht="16.2" thickBot="1" x14ac:dyDescent="0.35">
      <c r="A179" s="11"/>
      <c r="C179" s="2">
        <v>5049197</v>
      </c>
      <c r="D179" s="1"/>
      <c r="E179" s="1"/>
      <c r="F179" s="1"/>
    </row>
    <row r="180" spans="1:21" x14ac:dyDescent="0.3">
      <c r="A180" s="19"/>
      <c r="B180" s="1" t="s">
        <v>42</v>
      </c>
      <c r="C180" s="33" t="s">
        <v>1</v>
      </c>
      <c r="D180" s="33" t="s">
        <v>31</v>
      </c>
      <c r="E180" s="33" t="s">
        <v>3</v>
      </c>
      <c r="F180" s="33" t="s">
        <v>2</v>
      </c>
    </row>
    <row r="181" spans="1:21" x14ac:dyDescent="0.3">
      <c r="B181" s="1" t="s">
        <v>0</v>
      </c>
      <c r="C181" s="8">
        <v>5343738</v>
      </c>
      <c r="D181" s="8"/>
      <c r="E181" s="9" t="e">
        <f>C181/D181</f>
        <v>#DIV/0!</v>
      </c>
      <c r="F181" s="10">
        <f t="shared" ref="F181:F192" si="14">C181/$C$181</f>
        <v>1</v>
      </c>
    </row>
    <row r="182" spans="1:21" x14ac:dyDescent="0.3">
      <c r="B182" s="34" t="s">
        <v>21</v>
      </c>
      <c r="C182" s="25">
        <v>1201299</v>
      </c>
      <c r="D182" s="25">
        <v>1093306</v>
      </c>
      <c r="E182" s="26">
        <f>C182/D182</f>
        <v>1.0987765547797232</v>
      </c>
      <c r="F182" s="30">
        <f t="shared" si="14"/>
        <v>0.22480499605332446</v>
      </c>
    </row>
    <row r="183" spans="1:21" x14ac:dyDescent="0.3">
      <c r="B183" s="19" t="s">
        <v>4</v>
      </c>
      <c r="C183" s="20">
        <v>1094706</v>
      </c>
      <c r="D183" s="20">
        <v>1430760</v>
      </c>
      <c r="E183" s="21"/>
      <c r="F183" s="10">
        <f t="shared" si="14"/>
        <v>0.20485772318927312</v>
      </c>
      <c r="G183" s="5"/>
      <c r="H183" s="2"/>
    </row>
    <row r="184" spans="1:21" s="15" customFormat="1" x14ac:dyDescent="0.3">
      <c r="A184"/>
      <c r="B184" s="34" t="s">
        <v>25</v>
      </c>
      <c r="C184" s="2">
        <v>902699</v>
      </c>
      <c r="D184" s="2">
        <v>810200</v>
      </c>
      <c r="E184" s="4">
        <f>C184/D184</f>
        <v>1.1141681066403357</v>
      </c>
      <c r="F184" s="30">
        <f t="shared" si="14"/>
        <v>0.16892650799870801</v>
      </c>
      <c r="G184"/>
      <c r="H184"/>
      <c r="I184"/>
      <c r="J184"/>
      <c r="L184"/>
      <c r="M184"/>
      <c r="N184"/>
      <c r="O184"/>
      <c r="P184"/>
      <c r="Q184"/>
      <c r="R184"/>
      <c r="S184"/>
      <c r="T184"/>
      <c r="U184"/>
    </row>
    <row r="185" spans="1:21" s="15" customFormat="1" x14ac:dyDescent="0.3">
      <c r="A185"/>
      <c r="B185" s="34" t="s">
        <v>11</v>
      </c>
      <c r="C185" s="2">
        <v>396166</v>
      </c>
      <c r="D185" s="2">
        <v>7275</v>
      </c>
      <c r="E185" s="4">
        <f>C185/D185</f>
        <v>54.455807560137458</v>
      </c>
      <c r="F185" s="30">
        <f t="shared" si="14"/>
        <v>7.4136493967331477E-2</v>
      </c>
      <c r="G185"/>
      <c r="H185"/>
      <c r="I185"/>
      <c r="J185"/>
      <c r="L185"/>
      <c r="M185"/>
      <c r="N185"/>
      <c r="O185"/>
      <c r="P185"/>
      <c r="Q185"/>
      <c r="R185"/>
      <c r="S185"/>
      <c r="T185"/>
      <c r="U185"/>
    </row>
    <row r="186" spans="1:21" x14ac:dyDescent="0.3">
      <c r="B186" t="s">
        <v>18</v>
      </c>
      <c r="C186" s="2">
        <v>359676</v>
      </c>
      <c r="D186" s="2">
        <v>80890</v>
      </c>
      <c r="E186" s="4">
        <f>C186/D186</f>
        <v>4.4464828779824455</v>
      </c>
      <c r="F186" s="30">
        <f t="shared" si="14"/>
        <v>6.7307940621340337E-2</v>
      </c>
    </row>
    <row r="187" spans="1:21" x14ac:dyDescent="0.3">
      <c r="A187" s="1"/>
      <c r="B187" s="34" t="s">
        <v>26</v>
      </c>
      <c r="C187" s="25">
        <v>317221</v>
      </c>
      <c r="D187" s="25">
        <v>265580</v>
      </c>
      <c r="E187" s="26">
        <f>C187/D187</f>
        <v>1.194446117930567</v>
      </c>
      <c r="F187" s="30">
        <f t="shared" si="14"/>
        <v>5.9363127458718974E-2</v>
      </c>
    </row>
    <row r="188" spans="1:21" s="15" customFormat="1" x14ac:dyDescent="0.3">
      <c r="A188"/>
      <c r="B188" s="34" t="s">
        <v>68</v>
      </c>
      <c r="C188" s="25">
        <v>241457</v>
      </c>
      <c r="D188" s="25">
        <v>223720</v>
      </c>
      <c r="E188" s="26"/>
      <c r="F188" s="30">
        <f t="shared" si="14"/>
        <v>4.5185037140668197E-2</v>
      </c>
      <c r="G188"/>
      <c r="H188"/>
      <c r="I188"/>
      <c r="J188"/>
      <c r="L188"/>
      <c r="M188"/>
      <c r="N188"/>
      <c r="O188"/>
      <c r="P188"/>
      <c r="Q188"/>
      <c r="R188"/>
      <c r="S188"/>
      <c r="T188"/>
      <c r="U188"/>
    </row>
    <row r="189" spans="1:21" s="1" customFormat="1" x14ac:dyDescent="0.3">
      <c r="A189"/>
      <c r="B189" s="34" t="s">
        <v>69</v>
      </c>
      <c r="C189" s="2">
        <v>176198</v>
      </c>
      <c r="D189" s="2">
        <v>30400</v>
      </c>
      <c r="E189" s="4">
        <f>C189/D189</f>
        <v>5.7959868421052629</v>
      </c>
      <c r="F189" s="30">
        <f t="shared" si="14"/>
        <v>3.2972799190379466E-2</v>
      </c>
      <c r="G189" s="5">
        <f>SUM(F125:F134)</f>
        <v>0.1393179064338507</v>
      </c>
      <c r="H189" s="2">
        <f>SUM(D125:D134)</f>
        <v>3569249</v>
      </c>
      <c r="I189"/>
      <c r="J189"/>
      <c r="L189"/>
      <c r="M189"/>
      <c r="N189"/>
      <c r="O189"/>
      <c r="P189"/>
      <c r="Q189"/>
      <c r="R189"/>
      <c r="S189"/>
      <c r="T189"/>
      <c r="U189"/>
    </row>
    <row r="190" spans="1:21" x14ac:dyDescent="0.3">
      <c r="B190" s="34" t="s">
        <v>20</v>
      </c>
      <c r="C190" s="25">
        <v>162736</v>
      </c>
      <c r="D190" s="25">
        <v>30170</v>
      </c>
      <c r="E190" s="26">
        <f>C190/D190</f>
        <v>5.3939675174013919</v>
      </c>
      <c r="F190" s="30">
        <f t="shared" si="14"/>
        <v>3.0453588854842808E-2</v>
      </c>
    </row>
    <row r="191" spans="1:21" x14ac:dyDescent="0.3">
      <c r="B191" t="s">
        <v>14</v>
      </c>
      <c r="C191" s="2">
        <f>C181-C192</f>
        <v>491580</v>
      </c>
      <c r="D191" s="2"/>
      <c r="E191" s="4" t="e">
        <f>C191/D191</f>
        <v>#DIV/0!</v>
      </c>
      <c r="F191" s="30">
        <f t="shared" si="14"/>
        <v>9.1991785525413108E-2</v>
      </c>
      <c r="G191" s="15"/>
      <c r="H191" s="15"/>
      <c r="I191" s="15"/>
      <c r="J191" s="15"/>
      <c r="L191" s="15"/>
      <c r="M191" s="15"/>
      <c r="N191" s="15"/>
      <c r="O191" s="15"/>
      <c r="P191" s="15"/>
      <c r="Q191" s="15"/>
      <c r="R191" s="15"/>
      <c r="S191" s="15"/>
      <c r="T191" s="15"/>
      <c r="U191" s="15"/>
    </row>
    <row r="192" spans="1:21" hidden="1" x14ac:dyDescent="0.3">
      <c r="C192" s="2">
        <f>SUM(C182:C190)</f>
        <v>4852158</v>
      </c>
      <c r="D192" s="2">
        <f>SUM(D182:D190)</f>
        <v>3972301</v>
      </c>
      <c r="E192" s="2">
        <f>SUM(E182:E189)</f>
        <v>68.105668059575791</v>
      </c>
      <c r="F192" s="30">
        <f t="shared" si="14"/>
        <v>0.90800821447458691</v>
      </c>
    </row>
    <row r="193" spans="1:21" x14ac:dyDescent="0.3">
      <c r="A193" s="15"/>
    </row>
    <row r="194" spans="1:21" x14ac:dyDescent="0.3">
      <c r="B194" s="15"/>
      <c r="C194" s="15"/>
      <c r="D194" s="15"/>
      <c r="E194" s="15"/>
      <c r="F194" s="15"/>
    </row>
    <row r="196" spans="1:21" x14ac:dyDescent="0.3">
      <c r="B196" s="19"/>
      <c r="C196" s="19"/>
      <c r="D196" s="19"/>
      <c r="E196" s="19"/>
      <c r="F196" s="19"/>
    </row>
    <row r="199" spans="1:21" x14ac:dyDescent="0.3">
      <c r="C199" s="2"/>
      <c r="D199" s="2"/>
      <c r="F199" s="3"/>
    </row>
    <row r="200" spans="1:21" x14ac:dyDescent="0.3">
      <c r="A200" s="1"/>
    </row>
    <row r="201" spans="1:21" s="19" customFormat="1" x14ac:dyDescent="0.3">
      <c r="A201"/>
      <c r="B201"/>
      <c r="C201"/>
      <c r="D201"/>
      <c r="E201"/>
      <c r="F201"/>
      <c r="G201"/>
      <c r="H201"/>
      <c r="I201"/>
      <c r="J201"/>
      <c r="L201"/>
      <c r="M201"/>
      <c r="N201"/>
      <c r="O201"/>
      <c r="P201"/>
      <c r="Q201"/>
      <c r="R201"/>
      <c r="S201"/>
      <c r="T201"/>
      <c r="U201"/>
    </row>
    <row r="205" spans="1:21" x14ac:dyDescent="0.3">
      <c r="A205" s="1"/>
      <c r="B205" s="19"/>
      <c r="C205" s="19"/>
      <c r="D205" s="19"/>
      <c r="E205" s="19"/>
      <c r="F205" s="19"/>
      <c r="L205" s="24"/>
      <c r="M205" s="24"/>
      <c r="N205" s="24"/>
      <c r="O205" s="24"/>
      <c r="P205" s="24"/>
      <c r="Q205" s="24"/>
      <c r="R205" s="24"/>
      <c r="S205" s="24"/>
      <c r="T205" s="24"/>
      <c r="U205" s="24"/>
    </row>
    <row r="206" spans="1:21" x14ac:dyDescent="0.3">
      <c r="A206" s="1"/>
      <c r="B206" s="15"/>
      <c r="C206" s="15"/>
      <c r="D206" s="15"/>
      <c r="E206" s="15"/>
      <c r="F206" s="15"/>
    </row>
    <row r="211" spans="1:21" x14ac:dyDescent="0.3">
      <c r="A211" s="1"/>
    </row>
    <row r="218" spans="1:21" s="19" customFormat="1" x14ac:dyDescent="0.3">
      <c r="A218"/>
      <c r="B218"/>
      <c r="C218"/>
      <c r="D218"/>
      <c r="E218"/>
      <c r="F218"/>
      <c r="L218"/>
      <c r="M218"/>
      <c r="N218"/>
      <c r="O218"/>
      <c r="P218"/>
      <c r="Q218"/>
      <c r="R218"/>
      <c r="S218"/>
      <c r="T218"/>
      <c r="U218"/>
    </row>
    <row r="219" spans="1:21" s="24" customFormat="1" x14ac:dyDescent="0.3">
      <c r="A219" s="19"/>
      <c r="B219"/>
      <c r="C219"/>
      <c r="D219"/>
      <c r="E219"/>
      <c r="F219"/>
      <c r="L219"/>
      <c r="M219"/>
      <c r="N219"/>
      <c r="O219"/>
      <c r="P219"/>
      <c r="Q219"/>
      <c r="R219"/>
      <c r="S219"/>
      <c r="T219"/>
      <c r="U219"/>
    </row>
    <row r="220" spans="1:21" x14ac:dyDescent="0.3">
      <c r="A220" s="15"/>
    </row>
    <row r="222" spans="1:21" x14ac:dyDescent="0.3">
      <c r="L222" s="19"/>
      <c r="M222" s="19"/>
      <c r="N222" s="19"/>
      <c r="O222" s="19"/>
      <c r="P222" s="19"/>
      <c r="Q222" s="19"/>
      <c r="R222" s="19"/>
      <c r="S222" s="19"/>
      <c r="T222" s="19"/>
      <c r="U222" s="19"/>
    </row>
    <row r="223" spans="1:21" x14ac:dyDescent="0.3">
      <c r="B223" s="24"/>
      <c r="C223" s="24"/>
      <c r="D223" s="24"/>
      <c r="E223" s="24"/>
      <c r="F223" s="24"/>
    </row>
    <row r="225" spans="1:21" x14ac:dyDescent="0.3">
      <c r="B225" s="19"/>
      <c r="C225" s="19"/>
      <c r="D225" s="19"/>
      <c r="E225" s="19"/>
      <c r="F225" s="19"/>
    </row>
    <row r="234" spans="1:21" s="24" customFormat="1" x14ac:dyDescent="0.3">
      <c r="A234"/>
      <c r="B234"/>
      <c r="C234"/>
      <c r="D234"/>
      <c r="E234"/>
      <c r="F234"/>
      <c r="L234"/>
      <c r="M234"/>
      <c r="N234"/>
      <c r="O234"/>
      <c r="P234"/>
      <c r="Q234"/>
      <c r="R234"/>
      <c r="S234"/>
      <c r="T234"/>
      <c r="U234"/>
    </row>
    <row r="237" spans="1:21" x14ac:dyDescent="0.3">
      <c r="A237" s="24"/>
    </row>
    <row r="238" spans="1:21" s="19" customFormat="1" x14ac:dyDescent="0.3">
      <c r="A238"/>
      <c r="B238"/>
      <c r="C238"/>
      <c r="D238"/>
      <c r="E238"/>
      <c r="F238"/>
      <c r="L238"/>
      <c r="M238"/>
      <c r="N238"/>
      <c r="O238"/>
      <c r="P238"/>
      <c r="Q238"/>
      <c r="R238"/>
      <c r="S238"/>
      <c r="T238"/>
      <c r="U238"/>
    </row>
    <row r="239" spans="1:21" x14ac:dyDescent="0.3">
      <c r="A239" s="19"/>
      <c r="L239" s="19"/>
      <c r="M239" s="19"/>
      <c r="N239" s="19"/>
      <c r="O239" s="19"/>
      <c r="P239" s="19"/>
      <c r="Q239" s="19"/>
      <c r="R239" s="19"/>
      <c r="S239" s="19"/>
      <c r="T239" s="19"/>
      <c r="U239" s="19"/>
    </row>
    <row r="240" spans="1:21" x14ac:dyDescent="0.3">
      <c r="L240" s="24"/>
      <c r="M240" s="24"/>
      <c r="N240" s="24"/>
      <c r="O240" s="24"/>
      <c r="P240" s="24"/>
      <c r="Q240" s="24"/>
      <c r="R240" s="24"/>
      <c r="S240" s="24"/>
      <c r="T240" s="24"/>
      <c r="U240" s="24"/>
    </row>
    <row r="255" spans="12:21" x14ac:dyDescent="0.3">
      <c r="L255" s="24"/>
      <c r="M255" s="24"/>
      <c r="N255" s="24"/>
      <c r="O255" s="24"/>
      <c r="P255" s="24"/>
      <c r="Q255" s="24"/>
      <c r="R255" s="24"/>
      <c r="S255" s="24"/>
      <c r="T255" s="24"/>
      <c r="U255" s="24"/>
    </row>
    <row r="257" spans="1:21" s="24" customFormat="1" x14ac:dyDescent="0.3">
      <c r="A257"/>
      <c r="B257"/>
      <c r="C257"/>
      <c r="D257"/>
      <c r="E257"/>
      <c r="F257"/>
      <c r="L257"/>
      <c r="M257"/>
      <c r="N257"/>
      <c r="O257"/>
      <c r="P257"/>
      <c r="Q257"/>
      <c r="R257"/>
      <c r="S257"/>
      <c r="T257"/>
      <c r="U257"/>
    </row>
    <row r="259" spans="1:21" x14ac:dyDescent="0.3">
      <c r="L259" s="19"/>
      <c r="M259" s="19"/>
      <c r="N259" s="19"/>
      <c r="O259" s="19"/>
      <c r="P259" s="19"/>
      <c r="Q259" s="19"/>
      <c r="R259" s="19"/>
      <c r="S259" s="19"/>
      <c r="T259" s="19"/>
      <c r="U259" s="19"/>
    </row>
    <row r="262" spans="1:21" s="19" customFormat="1" x14ac:dyDescent="0.3">
      <c r="A262"/>
      <c r="B262"/>
      <c r="C262"/>
      <c r="D262"/>
      <c r="E262"/>
      <c r="F262"/>
      <c r="L262"/>
      <c r="M262"/>
      <c r="N262"/>
      <c r="O262"/>
      <c r="P262"/>
      <c r="Q262"/>
      <c r="R262"/>
      <c r="S262"/>
      <c r="T262"/>
      <c r="U262"/>
    </row>
    <row r="274" spans="1:21" s="19" customFormat="1" x14ac:dyDescent="0.3">
      <c r="A274"/>
      <c r="B274"/>
      <c r="C274"/>
      <c r="D274"/>
      <c r="E274"/>
      <c r="F274"/>
      <c r="L274"/>
      <c r="M274"/>
      <c r="N274"/>
      <c r="O274"/>
      <c r="P274"/>
      <c r="Q274"/>
      <c r="R274"/>
      <c r="S274"/>
      <c r="T274"/>
      <c r="U274"/>
    </row>
    <row r="276" spans="1:21" x14ac:dyDescent="0.3">
      <c r="B276" s="19"/>
      <c r="C276" s="19"/>
      <c r="D276" s="19"/>
      <c r="E276" s="19"/>
      <c r="F276" s="19"/>
    </row>
    <row r="277" spans="1:21" x14ac:dyDescent="0.3">
      <c r="B277" s="24"/>
      <c r="C277" s="24"/>
      <c r="D277" s="24"/>
      <c r="E277" s="24"/>
      <c r="F277" s="24"/>
    </row>
    <row r="278" spans="1:21" x14ac:dyDescent="0.3">
      <c r="L278" s="24"/>
      <c r="M278" s="24"/>
      <c r="N278" s="24"/>
      <c r="O278" s="24"/>
      <c r="P278" s="24"/>
      <c r="Q278" s="24"/>
      <c r="R278" s="24"/>
      <c r="S278" s="24"/>
      <c r="T278" s="24"/>
      <c r="U278" s="24"/>
    </row>
    <row r="283" spans="1:21" x14ac:dyDescent="0.3">
      <c r="L283" s="19"/>
      <c r="M283" s="19"/>
      <c r="N283" s="19"/>
      <c r="O283" s="19"/>
      <c r="P283" s="19"/>
      <c r="Q283" s="19"/>
      <c r="R283" s="19"/>
      <c r="S283" s="19"/>
      <c r="T283" s="19"/>
      <c r="U283" s="19"/>
    </row>
    <row r="290" spans="1:21" x14ac:dyDescent="0.3">
      <c r="A290" s="19"/>
    </row>
    <row r="291" spans="1:21" x14ac:dyDescent="0.3">
      <c r="A291" s="24"/>
    </row>
    <row r="292" spans="1:21" x14ac:dyDescent="0.3">
      <c r="B292" s="24"/>
      <c r="C292" s="24"/>
      <c r="D292" s="24"/>
      <c r="E292" s="24"/>
      <c r="F292" s="24"/>
    </row>
    <row r="295" spans="1:21" x14ac:dyDescent="0.3">
      <c r="L295" s="19"/>
      <c r="M295" s="19"/>
      <c r="N295" s="19"/>
      <c r="O295" s="19"/>
      <c r="P295" s="19"/>
      <c r="Q295" s="19"/>
      <c r="R295" s="19"/>
      <c r="S295" s="19"/>
      <c r="T295" s="19"/>
      <c r="U295" s="19"/>
    </row>
    <row r="296" spans="1:21" x14ac:dyDescent="0.3">
      <c r="B296" s="19"/>
      <c r="C296" s="19"/>
      <c r="D296" s="19"/>
      <c r="E296" s="19"/>
      <c r="F296" s="19"/>
    </row>
    <row r="306" spans="1:21" x14ac:dyDescent="0.3">
      <c r="A306" s="24"/>
    </row>
    <row r="310" spans="1:21" x14ac:dyDescent="0.3">
      <c r="A310" s="19"/>
    </row>
    <row r="313" spans="1:21" s="24" customFormat="1" x14ac:dyDescent="0.3">
      <c r="A313"/>
      <c r="B313"/>
      <c r="C313"/>
      <c r="D313"/>
      <c r="E313"/>
      <c r="F313"/>
      <c r="L313"/>
      <c r="M313"/>
      <c r="N313"/>
      <c r="O313"/>
      <c r="P313"/>
      <c r="Q313"/>
      <c r="R313"/>
      <c r="S313"/>
      <c r="T313"/>
      <c r="U313"/>
    </row>
    <row r="315" spans="1:21" x14ac:dyDescent="0.3">
      <c r="B315" s="24"/>
      <c r="C315" s="24"/>
      <c r="D315" s="24"/>
      <c r="E315" s="24"/>
      <c r="F315" s="24"/>
    </row>
    <row r="320" spans="1:21" x14ac:dyDescent="0.3">
      <c r="B320" s="19"/>
      <c r="C320" s="19"/>
      <c r="D320" s="19"/>
      <c r="E320" s="19"/>
      <c r="F320" s="19"/>
    </row>
    <row r="324" spans="1:21" s="19" customFormat="1" x14ac:dyDescent="0.3">
      <c r="A324"/>
      <c r="B324"/>
      <c r="C324"/>
      <c r="D324"/>
      <c r="E324"/>
      <c r="F324"/>
      <c r="L324"/>
      <c r="M324"/>
      <c r="N324"/>
      <c r="O324"/>
      <c r="P324"/>
      <c r="Q324"/>
      <c r="R324"/>
      <c r="S324"/>
      <c r="T324"/>
      <c r="U324"/>
    </row>
    <row r="329" spans="1:21" x14ac:dyDescent="0.3">
      <c r="A329" s="24"/>
    </row>
    <row r="332" spans="1:21" x14ac:dyDescent="0.3">
      <c r="B332" s="19"/>
      <c r="C332" s="19"/>
      <c r="D332" s="19"/>
      <c r="E332" s="19"/>
      <c r="F332" s="19"/>
    </row>
    <row r="334" spans="1:21" x14ac:dyDescent="0.3">
      <c r="A334" s="19"/>
      <c r="L334" s="24"/>
      <c r="M334" s="24"/>
      <c r="N334" s="24"/>
      <c r="O334" s="24"/>
      <c r="P334" s="24"/>
      <c r="Q334" s="24"/>
      <c r="R334" s="24"/>
      <c r="S334" s="24"/>
      <c r="T334" s="24"/>
      <c r="U334" s="24"/>
    </row>
    <row r="345" spans="1:21" s="19" customFormat="1" x14ac:dyDescent="0.3">
      <c r="A345"/>
      <c r="B345"/>
      <c r="C345"/>
      <c r="D345"/>
      <c r="E345"/>
      <c r="F345"/>
    </row>
    <row r="346" spans="1:21" x14ac:dyDescent="0.3">
      <c r="A346" s="19"/>
    </row>
    <row r="347" spans="1:21" s="24" customFormat="1" x14ac:dyDescent="0.3">
      <c r="A347"/>
      <c r="B347"/>
      <c r="C347"/>
      <c r="D347"/>
      <c r="E347"/>
      <c r="F347"/>
      <c r="L347"/>
      <c r="M347"/>
      <c r="N347"/>
      <c r="O347"/>
      <c r="P347"/>
      <c r="Q347"/>
      <c r="R347"/>
      <c r="S347"/>
      <c r="T347"/>
      <c r="U347"/>
    </row>
    <row r="366" spans="1:21" x14ac:dyDescent="0.3">
      <c r="L366" s="19"/>
      <c r="M366" s="19"/>
      <c r="N366" s="19"/>
      <c r="O366" s="19"/>
      <c r="P366" s="19"/>
      <c r="Q366" s="19"/>
      <c r="R366" s="19"/>
      <c r="S366" s="19"/>
      <c r="T366" s="19"/>
      <c r="U366" s="19"/>
    </row>
    <row r="367" spans="1:21" s="24" customFormat="1" x14ac:dyDescent="0.3">
      <c r="A367"/>
      <c r="B367"/>
      <c r="C367"/>
      <c r="D367"/>
      <c r="E367"/>
      <c r="F367"/>
      <c r="L367"/>
      <c r="M367"/>
      <c r="N367"/>
      <c r="O367"/>
      <c r="P367"/>
      <c r="Q367"/>
      <c r="R367"/>
      <c r="S367"/>
      <c r="T367"/>
      <c r="U367"/>
    </row>
    <row r="368" spans="1:21" s="19" customFormat="1" x14ac:dyDescent="0.3">
      <c r="A368"/>
      <c r="B368"/>
      <c r="C368"/>
      <c r="D368"/>
      <c r="E368"/>
      <c r="F368"/>
      <c r="L368" s="24"/>
      <c r="M368" s="24"/>
      <c r="N368" s="24"/>
      <c r="O368" s="24"/>
      <c r="P368" s="24"/>
      <c r="Q368" s="24"/>
      <c r="R368" s="24"/>
      <c r="S368" s="24"/>
      <c r="T368" s="24"/>
      <c r="U368" s="24"/>
    </row>
    <row r="371" spans="2:6" x14ac:dyDescent="0.3">
      <c r="B371" s="24"/>
      <c r="C371" s="24"/>
      <c r="D371" s="24"/>
      <c r="E371" s="24"/>
      <c r="F371" s="24"/>
    </row>
    <row r="382" spans="2:6" x14ac:dyDescent="0.3">
      <c r="B382" s="19"/>
      <c r="C382" s="19"/>
      <c r="D382" s="19"/>
      <c r="E382" s="19"/>
      <c r="F382" s="19"/>
    </row>
    <row r="385" spans="1:21" x14ac:dyDescent="0.3">
      <c r="A385" s="24"/>
    </row>
    <row r="388" spans="1:21" x14ac:dyDescent="0.3">
      <c r="L388" s="24"/>
      <c r="M388" s="24"/>
      <c r="N388" s="24"/>
      <c r="O388" s="24"/>
      <c r="P388" s="24"/>
      <c r="Q388" s="24"/>
      <c r="R388" s="24"/>
      <c r="S388" s="24"/>
      <c r="T388" s="24"/>
      <c r="U388" s="24"/>
    </row>
    <row r="389" spans="1:21" s="24" customFormat="1" x14ac:dyDescent="0.3">
      <c r="A389"/>
      <c r="B389"/>
      <c r="C389"/>
      <c r="D389"/>
      <c r="E389"/>
      <c r="F389"/>
      <c r="L389" s="19"/>
      <c r="M389" s="19"/>
      <c r="N389" s="19"/>
      <c r="O389" s="19"/>
      <c r="P389" s="19"/>
      <c r="Q389" s="19"/>
      <c r="R389" s="19"/>
      <c r="S389" s="19"/>
      <c r="T389" s="19"/>
      <c r="U389" s="19"/>
    </row>
    <row r="396" spans="1:21" x14ac:dyDescent="0.3">
      <c r="A396" s="19"/>
    </row>
    <row r="403" spans="1:21" s="19" customFormat="1" x14ac:dyDescent="0.3">
      <c r="A403"/>
      <c r="L403"/>
      <c r="M403"/>
      <c r="N403"/>
      <c r="O403"/>
      <c r="P403"/>
      <c r="Q403"/>
      <c r="R403"/>
      <c r="S403"/>
      <c r="T403"/>
      <c r="U403"/>
    </row>
    <row r="405" spans="1:21" x14ac:dyDescent="0.3">
      <c r="B405" s="24"/>
      <c r="C405" s="24"/>
      <c r="D405" s="24"/>
      <c r="E405" s="24"/>
      <c r="F405" s="24"/>
    </row>
    <row r="410" spans="1:21" x14ac:dyDescent="0.3">
      <c r="L410" s="24"/>
      <c r="M410" s="24"/>
      <c r="N410" s="24"/>
      <c r="O410" s="24"/>
      <c r="P410" s="24"/>
      <c r="Q410" s="24"/>
      <c r="R410" s="24"/>
      <c r="S410" s="24"/>
      <c r="T410" s="24"/>
      <c r="U410" s="24"/>
    </row>
    <row r="417" spans="1:21" x14ac:dyDescent="0.3">
      <c r="A417" s="19"/>
    </row>
    <row r="419" spans="1:21" x14ac:dyDescent="0.3">
      <c r="A419" s="24"/>
    </row>
    <row r="424" spans="1:21" x14ac:dyDescent="0.3">
      <c r="L424" s="19"/>
      <c r="M424" s="19"/>
      <c r="N424" s="19"/>
      <c r="O424" s="19"/>
      <c r="P424" s="19"/>
      <c r="Q424" s="19"/>
      <c r="R424" s="19"/>
      <c r="S424" s="19"/>
      <c r="T424" s="19"/>
      <c r="U424" s="19"/>
    </row>
    <row r="425" spans="1:21" x14ac:dyDescent="0.3">
      <c r="B425" s="24"/>
      <c r="C425" s="24"/>
      <c r="D425" s="24"/>
      <c r="E425" s="24"/>
      <c r="F425" s="24"/>
    </row>
    <row r="426" spans="1:21" x14ac:dyDescent="0.3">
      <c r="B426" s="19"/>
      <c r="C426" s="19"/>
      <c r="D426" s="19"/>
      <c r="E426" s="19"/>
      <c r="F426" s="19"/>
    </row>
    <row r="437" spans="1:21" s="19" customFormat="1" x14ac:dyDescent="0.3">
      <c r="A437"/>
      <c r="B437"/>
      <c r="C437"/>
      <c r="D437"/>
      <c r="E437"/>
      <c r="F437"/>
      <c r="L437"/>
      <c r="M437"/>
      <c r="N437"/>
      <c r="O437"/>
      <c r="P437"/>
      <c r="Q437"/>
      <c r="R437"/>
      <c r="S437"/>
      <c r="T437"/>
      <c r="U437"/>
    </row>
    <row r="439" spans="1:21" x14ac:dyDescent="0.3">
      <c r="A439" s="24"/>
    </row>
    <row r="440" spans="1:21" x14ac:dyDescent="0.3">
      <c r="A440" s="19"/>
    </row>
    <row r="447" spans="1:21" x14ac:dyDescent="0.3">
      <c r="B447" s="24"/>
      <c r="C447" s="24"/>
      <c r="D447" s="24"/>
      <c r="E447" s="24"/>
      <c r="F447" s="24"/>
    </row>
    <row r="456" spans="1:21" s="24" customFormat="1" x14ac:dyDescent="0.3">
      <c r="A456"/>
      <c r="B456"/>
      <c r="C456"/>
      <c r="D456"/>
      <c r="E456"/>
      <c r="F456"/>
      <c r="L456"/>
      <c r="M456"/>
      <c r="N456"/>
      <c r="O456"/>
      <c r="P456"/>
      <c r="Q456"/>
      <c r="R456"/>
      <c r="S456"/>
      <c r="T456"/>
      <c r="U456"/>
    </row>
    <row r="458" spans="1:21" x14ac:dyDescent="0.3">
      <c r="L458" s="19"/>
      <c r="M458" s="19"/>
      <c r="N458" s="19"/>
      <c r="O458" s="19"/>
      <c r="P458" s="19"/>
      <c r="Q458" s="19"/>
      <c r="R458" s="19"/>
      <c r="S458" s="19"/>
      <c r="T458" s="19"/>
      <c r="U458" s="19"/>
    </row>
    <row r="459" spans="1:21" s="19" customFormat="1" x14ac:dyDescent="0.3">
      <c r="A459"/>
      <c r="B459"/>
      <c r="C459"/>
      <c r="D459"/>
      <c r="E459"/>
      <c r="F459"/>
      <c r="L459"/>
      <c r="M459"/>
      <c r="N459"/>
      <c r="O459"/>
      <c r="P459"/>
      <c r="Q459"/>
      <c r="R459"/>
      <c r="S459"/>
      <c r="T459"/>
      <c r="U459"/>
    </row>
    <row r="461" spans="1:21" x14ac:dyDescent="0.3">
      <c r="A461" s="24"/>
      <c r="B461" s="19"/>
      <c r="C461" s="19"/>
      <c r="D461" s="19"/>
      <c r="E461" s="19"/>
      <c r="F461" s="19"/>
    </row>
    <row r="475" spans="1:21" x14ac:dyDescent="0.3">
      <c r="A475" s="19"/>
    </row>
    <row r="477" spans="1:21" x14ac:dyDescent="0.3">
      <c r="L477" s="24"/>
      <c r="M477" s="24"/>
      <c r="N477" s="24"/>
      <c r="O477" s="24"/>
      <c r="P477" s="24"/>
      <c r="Q477" s="24"/>
      <c r="R477" s="24"/>
      <c r="S477" s="24"/>
      <c r="T477" s="24"/>
      <c r="U477" s="24"/>
    </row>
    <row r="480" spans="1:21" x14ac:dyDescent="0.3">
      <c r="L480" s="19"/>
      <c r="M480" s="19"/>
      <c r="N480" s="19"/>
      <c r="O480" s="19"/>
      <c r="P480" s="19"/>
      <c r="Q480" s="19"/>
      <c r="R480" s="19"/>
      <c r="S480" s="19"/>
      <c r="T480" s="19"/>
      <c r="U480" s="19"/>
    </row>
    <row r="495" spans="2:6" x14ac:dyDescent="0.3">
      <c r="B495" s="19"/>
      <c r="C495" s="19"/>
      <c r="D495" s="19"/>
      <c r="E495" s="19"/>
      <c r="F495" s="19"/>
    </row>
    <row r="509" spans="1:1" x14ac:dyDescent="0.3">
      <c r="A509" s="19"/>
    </row>
    <row r="514" spans="1:6" x14ac:dyDescent="0.3">
      <c r="B514" s="24"/>
      <c r="C514" s="24"/>
      <c r="D514" s="24"/>
      <c r="E514" s="24"/>
      <c r="F514" s="24"/>
    </row>
    <row r="517" spans="1:6" x14ac:dyDescent="0.3">
      <c r="B517" s="19"/>
      <c r="C517" s="19"/>
      <c r="D517" s="19"/>
      <c r="E517" s="19"/>
      <c r="F517" s="19"/>
    </row>
    <row r="528" spans="1:6" x14ac:dyDescent="0.3">
      <c r="A528" s="24"/>
    </row>
    <row r="531" spans="1:1" x14ac:dyDescent="0.3">
      <c r="A531" s="19"/>
    </row>
  </sheetData>
  <pageMargins left="0.70866141732283472" right="0.70866141732283472" top="0.74803149606299213" bottom="0.74803149606299213" header="0.31496062992125984" footer="0.31496062992125984"/>
  <pageSetup paperSize="9"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zoomScaleNormal="100" workbookViewId="0">
      <selection activeCell="C23" sqref="C23"/>
    </sheetView>
  </sheetViews>
  <sheetFormatPr defaultRowHeight="14.4" x14ac:dyDescent="0.3"/>
  <cols>
    <col min="1" max="1" width="15.44140625" customWidth="1"/>
    <col min="2" max="2" width="33.5546875" customWidth="1"/>
    <col min="3" max="3" width="12.6640625" bestFit="1" customWidth="1"/>
    <col min="4" max="4" width="19.6640625" customWidth="1"/>
    <col min="5" max="5" width="13.6640625" style="37" bestFit="1" customWidth="1"/>
    <col min="6" max="6" width="12.5546875" customWidth="1"/>
    <col min="7" max="7" width="0" hidden="1" customWidth="1"/>
    <col min="8" max="8" width="16.6640625" hidden="1" customWidth="1"/>
  </cols>
  <sheetData>
    <row r="1" spans="1:10" ht="18" x14ac:dyDescent="0.35">
      <c r="A1" s="13" t="s">
        <v>71</v>
      </c>
      <c r="B1" s="14"/>
      <c r="C1" s="14"/>
      <c r="D1" s="14"/>
      <c r="E1" s="36"/>
      <c r="F1" s="14"/>
      <c r="G1" s="14"/>
      <c r="H1" s="14"/>
      <c r="I1" s="14"/>
      <c r="J1" s="14"/>
    </row>
    <row r="2" spans="1:10" ht="18.600000000000001" thickBot="1" x14ac:dyDescent="0.4">
      <c r="A2" s="13" t="s">
        <v>38</v>
      </c>
    </row>
    <row r="3" spans="1:10" ht="31.8" thickBot="1" x14ac:dyDescent="0.35">
      <c r="A3" s="11" t="s">
        <v>72</v>
      </c>
      <c r="B3" s="7" t="s">
        <v>73</v>
      </c>
      <c r="C3" s="1"/>
      <c r="D3" s="1"/>
      <c r="E3" s="38"/>
      <c r="F3" s="1"/>
    </row>
    <row r="4" spans="1:10" x14ac:dyDescent="0.3">
      <c r="A4" s="1"/>
      <c r="B4" s="1" t="s">
        <v>41</v>
      </c>
      <c r="C4" s="33" t="s">
        <v>1</v>
      </c>
      <c r="D4" s="33" t="s">
        <v>30</v>
      </c>
      <c r="E4" s="1"/>
      <c r="F4" s="1"/>
    </row>
    <row r="5" spans="1:10" x14ac:dyDescent="0.3">
      <c r="A5" s="1"/>
      <c r="C5" s="2">
        <v>2005555</v>
      </c>
      <c r="D5" s="2">
        <v>389539</v>
      </c>
      <c r="E5" s="1"/>
      <c r="F5" s="1"/>
    </row>
    <row r="6" spans="1:10" x14ac:dyDescent="0.3">
      <c r="B6" s="1" t="s">
        <v>42</v>
      </c>
      <c r="C6" s="33" t="s">
        <v>1</v>
      </c>
      <c r="D6" s="33" t="s">
        <v>30</v>
      </c>
      <c r="E6" s="39" t="s">
        <v>3</v>
      </c>
      <c r="F6" s="33" t="s">
        <v>2</v>
      </c>
      <c r="G6" s="5">
        <f>SUM(F8:F14)</f>
        <v>1</v>
      </c>
      <c r="H6" s="2">
        <f>SUM(D8:D14)</f>
        <v>510849</v>
      </c>
    </row>
    <row r="7" spans="1:10" x14ac:dyDescent="0.3">
      <c r="B7" s="1" t="s">
        <v>0</v>
      </c>
      <c r="C7" s="8">
        <v>2133395</v>
      </c>
      <c r="D7" s="8">
        <v>510849</v>
      </c>
      <c r="E7" s="38">
        <f t="shared" ref="E7:E14" si="0">C7/D7</f>
        <v>4.1761753473139809</v>
      </c>
      <c r="F7" s="10">
        <f t="shared" ref="F7:F14" si="1">C7/$C$7</f>
        <v>1</v>
      </c>
    </row>
    <row r="8" spans="1:10" x14ac:dyDescent="0.3">
      <c r="B8" t="s">
        <v>10</v>
      </c>
      <c r="C8" s="2">
        <v>633127</v>
      </c>
      <c r="D8" s="2">
        <v>119756</v>
      </c>
      <c r="E8" s="37">
        <f t="shared" si="0"/>
        <v>5.2868081766258062</v>
      </c>
      <c r="F8" s="3">
        <f t="shared" si="1"/>
        <v>0.29676970275077985</v>
      </c>
    </row>
    <row r="9" spans="1:10" s="34" customFormat="1" x14ac:dyDescent="0.3">
      <c r="B9" s="34" t="s">
        <v>17</v>
      </c>
      <c r="C9" s="43">
        <v>548490</v>
      </c>
      <c r="D9" s="43">
        <v>211858</v>
      </c>
      <c r="E9" s="45">
        <f>C9/D9</f>
        <v>2.588951089880958</v>
      </c>
      <c r="F9" s="32">
        <f>C9/$C$7</f>
        <v>0.25709725578245002</v>
      </c>
    </row>
    <row r="10" spans="1:10" x14ac:dyDescent="0.3">
      <c r="B10" s="34" t="s">
        <v>11</v>
      </c>
      <c r="C10" s="16">
        <v>534391</v>
      </c>
      <c r="D10" s="16">
        <v>90702</v>
      </c>
      <c r="E10" s="41">
        <f>C10/D10</f>
        <v>5.8917223434984898</v>
      </c>
      <c r="F10" s="18">
        <f>C10/$C$7</f>
        <v>0.25048854056562425</v>
      </c>
    </row>
    <row r="11" spans="1:10" s="19" customFormat="1" x14ac:dyDescent="0.3">
      <c r="B11" s="19" t="s">
        <v>4</v>
      </c>
      <c r="C11" s="20">
        <v>181706</v>
      </c>
      <c r="D11" s="20">
        <v>30553</v>
      </c>
      <c r="E11" s="40">
        <f>C11/D11</f>
        <v>5.9472392236441589</v>
      </c>
      <c r="F11" s="22">
        <f>C11/$C$7</f>
        <v>8.5172225490356926E-2</v>
      </c>
    </row>
    <row r="12" spans="1:10" x14ac:dyDescent="0.3">
      <c r="A12" s="15"/>
      <c r="B12" t="s">
        <v>49</v>
      </c>
      <c r="C12" s="2">
        <v>172521</v>
      </c>
      <c r="D12" s="2">
        <v>43842</v>
      </c>
      <c r="E12" s="37">
        <f>C12/D12</f>
        <v>3.9350622690570685</v>
      </c>
      <c r="F12" s="3">
        <f>C12/$C$7</f>
        <v>8.0866881191715548E-2</v>
      </c>
      <c r="G12" s="15"/>
      <c r="H12" s="15"/>
      <c r="I12" s="15"/>
      <c r="J12" s="15"/>
    </row>
    <row r="13" spans="1:10" x14ac:dyDescent="0.3">
      <c r="B13" t="s">
        <v>16</v>
      </c>
      <c r="C13" s="2">
        <v>61879</v>
      </c>
      <c r="D13" s="2">
        <v>13901</v>
      </c>
      <c r="E13" s="37">
        <f>C13/D13</f>
        <v>4.4514063736421843</v>
      </c>
      <c r="F13" s="3">
        <f>C13/$C$7</f>
        <v>2.900494282587144E-2</v>
      </c>
    </row>
    <row r="14" spans="1:10" ht="16.5" customHeight="1" x14ac:dyDescent="0.3">
      <c r="B14" t="s">
        <v>14</v>
      </c>
      <c r="C14" s="2">
        <f>C7-C15</f>
        <v>1281</v>
      </c>
      <c r="D14" s="2">
        <f>D7-D15</f>
        <v>237</v>
      </c>
      <c r="E14" s="37">
        <f t="shared" si="0"/>
        <v>5.4050632911392409</v>
      </c>
      <c r="F14" s="3">
        <f t="shared" si="1"/>
        <v>6.0045139320191526E-4</v>
      </c>
    </row>
    <row r="15" spans="1:10" hidden="1" x14ac:dyDescent="0.3">
      <c r="C15" s="2">
        <f>SUM(C8:C13)</f>
        <v>2132114</v>
      </c>
      <c r="D15" s="2">
        <f>SUM(D8:D13)</f>
        <v>510612</v>
      </c>
      <c r="F15" s="5">
        <f>SUM(F8:F14)</f>
        <v>1</v>
      </c>
    </row>
    <row r="16" spans="1:10" ht="15" thickBot="1" x14ac:dyDescent="0.35">
      <c r="A16" s="1"/>
      <c r="C16" s="2"/>
      <c r="D16" s="2"/>
      <c r="F16" s="5"/>
    </row>
    <row r="17" spans="1:8" ht="31.8" thickBot="1" x14ac:dyDescent="0.35">
      <c r="A17" s="11" t="s">
        <v>74</v>
      </c>
      <c r="B17" s="7" t="s">
        <v>75</v>
      </c>
      <c r="C17" s="1"/>
      <c r="D17" s="1"/>
      <c r="E17" s="38"/>
      <c r="F17" s="1"/>
    </row>
    <row r="18" spans="1:8" x14ac:dyDescent="0.3">
      <c r="B18" s="1" t="s">
        <v>41</v>
      </c>
      <c r="C18" s="33" t="s">
        <v>1</v>
      </c>
      <c r="D18" s="33" t="s">
        <v>30</v>
      </c>
      <c r="E18" s="1"/>
      <c r="F18" s="1"/>
    </row>
    <row r="19" spans="1:8" x14ac:dyDescent="0.3">
      <c r="A19" s="1"/>
      <c r="C19" s="2">
        <v>526984</v>
      </c>
      <c r="D19" s="43">
        <v>157142</v>
      </c>
      <c r="E19" s="1"/>
      <c r="F19" s="1"/>
    </row>
    <row r="20" spans="1:8" x14ac:dyDescent="0.3">
      <c r="B20" s="1" t="s">
        <v>42</v>
      </c>
      <c r="C20" s="33" t="s">
        <v>1</v>
      </c>
      <c r="D20" s="33" t="s">
        <v>30</v>
      </c>
      <c r="E20" s="39" t="s">
        <v>3</v>
      </c>
      <c r="F20" s="33" t="s">
        <v>2</v>
      </c>
    </row>
    <row r="21" spans="1:8" s="1" customFormat="1" x14ac:dyDescent="0.3">
      <c r="A21"/>
      <c r="B21" s="1" t="s">
        <v>0</v>
      </c>
      <c r="C21" s="8">
        <v>1718082</v>
      </c>
      <c r="D21" s="8">
        <v>563211</v>
      </c>
      <c r="E21" s="38">
        <f>C21/D21</f>
        <v>3.0505121526390644</v>
      </c>
      <c r="F21" s="10">
        <f>C21/$C$21</f>
        <v>1</v>
      </c>
      <c r="G21" s="12">
        <f>SUM(F38:F41)</f>
        <v>1.0000000000000002</v>
      </c>
      <c r="H21" s="8">
        <f>SUM(D38:D41)</f>
        <v>62304</v>
      </c>
    </row>
    <row r="22" spans="1:8" s="34" customFormat="1" x14ac:dyDescent="0.3">
      <c r="B22" s="34" t="s">
        <v>17</v>
      </c>
      <c r="C22" s="43">
        <v>606520</v>
      </c>
      <c r="D22" s="43">
        <v>236891</v>
      </c>
      <c r="E22" s="45">
        <f>C22/D22</f>
        <v>2.5603336555631069</v>
      </c>
      <c r="F22" s="32">
        <f>C22/$C$21</f>
        <v>0.35302156707305005</v>
      </c>
    </row>
    <row r="23" spans="1:8" s="27" customFormat="1" x14ac:dyDescent="0.3">
      <c r="A23"/>
      <c r="B23" t="s">
        <v>11</v>
      </c>
      <c r="C23" s="2">
        <v>577406</v>
      </c>
      <c r="D23" s="2">
        <v>169760</v>
      </c>
      <c r="E23" s="37">
        <f>C23/D23</f>
        <v>3.4013077285579643</v>
      </c>
      <c r="F23" s="3">
        <f>C23/$C$21</f>
        <v>0.33607592652737178</v>
      </c>
    </row>
    <row r="24" spans="1:8" s="27" customFormat="1" x14ac:dyDescent="0.3">
      <c r="A24"/>
      <c r="B24" t="s">
        <v>10</v>
      </c>
      <c r="C24" s="2">
        <v>308536</v>
      </c>
      <c r="D24" s="2">
        <v>91600</v>
      </c>
      <c r="E24" s="37">
        <f>C24/D24</f>
        <v>3.3682969432314409</v>
      </c>
      <c r="F24" s="3">
        <f>C24/$C$21</f>
        <v>0.17958164976991786</v>
      </c>
    </row>
    <row r="25" spans="1:8" s="27" customFormat="1" x14ac:dyDescent="0.3">
      <c r="A25"/>
      <c r="B25" s="27" t="s">
        <v>49</v>
      </c>
      <c r="C25" s="2">
        <v>225620</v>
      </c>
      <c r="D25" s="2">
        <v>64960</v>
      </c>
      <c r="E25" s="37">
        <f t="shared" ref="E25" si="2">C25/D25</f>
        <v>3.4732142857142856</v>
      </c>
      <c r="F25" s="3">
        <f t="shared" ref="F25" si="3">C25/$C$21</f>
        <v>0.13132085662966028</v>
      </c>
    </row>
    <row r="26" spans="1:8" s="27" customFormat="1" x14ac:dyDescent="0.3">
      <c r="A26"/>
      <c r="C26" s="2"/>
      <c r="D26" s="2"/>
      <c r="E26" s="37"/>
      <c r="F26" s="3"/>
    </row>
    <row r="27" spans="1:8" s="27" customFormat="1" x14ac:dyDescent="0.3">
      <c r="A27"/>
      <c r="C27" s="2"/>
      <c r="D27" s="2"/>
      <c r="E27" s="37"/>
      <c r="F27" s="3"/>
    </row>
    <row r="28" spans="1:8" x14ac:dyDescent="0.3">
      <c r="B28" s="27"/>
      <c r="C28" s="2"/>
      <c r="D28" s="2"/>
      <c r="F28" s="3"/>
    </row>
    <row r="29" spans="1:8" x14ac:dyDescent="0.3">
      <c r="B29" s="27"/>
      <c r="C29" s="2"/>
      <c r="D29" s="2"/>
      <c r="F29" s="3"/>
    </row>
    <row r="30" spans="1:8" x14ac:dyDescent="0.3">
      <c r="A30" s="1"/>
      <c r="B30" s="27"/>
      <c r="C30" s="2"/>
      <c r="D30" s="2"/>
      <c r="F30" s="3"/>
    </row>
    <row r="31" spans="1:8" x14ac:dyDescent="0.3">
      <c r="A31" s="1"/>
      <c r="B31" s="27"/>
      <c r="D31" s="2"/>
      <c r="F31" s="3"/>
    </row>
    <row r="32" spans="1:8" ht="16.5" customHeight="1" thickBot="1" x14ac:dyDescent="0.35">
      <c r="A32" s="1"/>
    </row>
    <row r="33" spans="1:10" ht="47.4" thickBot="1" x14ac:dyDescent="0.35">
      <c r="A33" s="11" t="s">
        <v>76</v>
      </c>
      <c r="B33" s="7" t="s">
        <v>81</v>
      </c>
      <c r="C33" s="1"/>
      <c r="D33" s="1"/>
      <c r="E33" s="38"/>
      <c r="F33" s="1"/>
    </row>
    <row r="34" spans="1:10" x14ac:dyDescent="0.3">
      <c r="B34" s="1" t="s">
        <v>41</v>
      </c>
      <c r="C34" s="33" t="s">
        <v>1</v>
      </c>
      <c r="D34" s="33" t="s">
        <v>30</v>
      </c>
      <c r="E34" s="1"/>
      <c r="F34" s="1"/>
    </row>
    <row r="35" spans="1:10" x14ac:dyDescent="0.3">
      <c r="A35" s="27"/>
      <c r="C35" s="2">
        <v>173368</v>
      </c>
      <c r="D35" s="2">
        <v>32559</v>
      </c>
      <c r="E35" s="1"/>
      <c r="F35" s="1"/>
    </row>
    <row r="36" spans="1:10" x14ac:dyDescent="0.3">
      <c r="B36" s="1" t="s">
        <v>42</v>
      </c>
      <c r="C36" s="33" t="s">
        <v>1</v>
      </c>
      <c r="D36" s="33" t="s">
        <v>30</v>
      </c>
      <c r="E36" s="39" t="s">
        <v>3</v>
      </c>
      <c r="F36" s="33" t="s">
        <v>2</v>
      </c>
    </row>
    <row r="37" spans="1:10" x14ac:dyDescent="0.3">
      <c r="B37" s="1" t="s">
        <v>0</v>
      </c>
      <c r="C37" s="8">
        <v>271818</v>
      </c>
      <c r="D37" s="8">
        <v>62304</v>
      </c>
      <c r="E37" s="38">
        <f t="shared" ref="E37:E41" si="4">C37/D37</f>
        <v>4.3627696456086289</v>
      </c>
      <c r="F37" s="10">
        <f t="shared" ref="F37:F42" si="5">C37/$C$37</f>
        <v>1</v>
      </c>
    </row>
    <row r="38" spans="1:10" x14ac:dyDescent="0.3">
      <c r="B38" t="s">
        <v>11</v>
      </c>
      <c r="C38" s="2">
        <v>170194</v>
      </c>
      <c r="D38" s="2">
        <v>27240</v>
      </c>
      <c r="E38" s="37">
        <f t="shared" si="4"/>
        <v>6.2479441997063141</v>
      </c>
      <c r="F38" s="30">
        <f t="shared" si="5"/>
        <v>0.62613219139277021</v>
      </c>
      <c r="G38" s="5">
        <f>SUM(F52:F52)</f>
        <v>1.3625644161062102E-2</v>
      </c>
      <c r="H38" s="2">
        <f>SUM(D52:D52)</f>
        <v>546</v>
      </c>
    </row>
    <row r="39" spans="1:10" x14ac:dyDescent="0.3">
      <c r="B39" t="s">
        <v>17</v>
      </c>
      <c r="C39" s="2">
        <v>60315</v>
      </c>
      <c r="D39" s="2">
        <v>25060</v>
      </c>
      <c r="E39" s="37">
        <f t="shared" si="4"/>
        <v>2.4068236233040703</v>
      </c>
      <c r="F39" s="30">
        <f t="shared" si="5"/>
        <v>0.22189479725404498</v>
      </c>
      <c r="G39" s="1"/>
      <c r="H39" s="1"/>
      <c r="I39" s="1"/>
      <c r="J39" s="1"/>
    </row>
    <row r="40" spans="1:10" x14ac:dyDescent="0.3">
      <c r="B40" s="27" t="s">
        <v>10</v>
      </c>
      <c r="C40" s="28">
        <v>26706</v>
      </c>
      <c r="D40" s="28">
        <v>7004</v>
      </c>
      <c r="E40" s="42">
        <f t="shared" si="4"/>
        <v>3.8129640205596802</v>
      </c>
      <c r="F40" s="30">
        <f t="shared" si="5"/>
        <v>9.8249564046531138E-2</v>
      </c>
    </row>
    <row r="41" spans="1:10" x14ac:dyDescent="0.3">
      <c r="B41" t="s">
        <v>16</v>
      </c>
      <c r="C41" s="2">
        <v>14603</v>
      </c>
      <c r="D41" s="2">
        <v>3000</v>
      </c>
      <c r="E41" s="37">
        <f t="shared" si="4"/>
        <v>4.8676666666666666</v>
      </c>
      <c r="F41" s="30">
        <f t="shared" si="5"/>
        <v>5.3723447306653717E-2</v>
      </c>
    </row>
    <row r="42" spans="1:10" hidden="1" x14ac:dyDescent="0.3">
      <c r="A42" s="1"/>
      <c r="C42" s="2">
        <f>SUM(C38:C41)</f>
        <v>271818</v>
      </c>
      <c r="D42" s="2">
        <f>SUM(D38:D41)</f>
        <v>62304</v>
      </c>
      <c r="F42" s="30">
        <f t="shared" si="5"/>
        <v>1</v>
      </c>
    </row>
    <row r="43" spans="1:10" x14ac:dyDescent="0.3">
      <c r="C43" s="2"/>
      <c r="D43" s="2"/>
      <c r="F43" s="10"/>
    </row>
    <row r="44" spans="1:10" ht="17.25" customHeight="1" x14ac:dyDescent="0.3"/>
    <row r="45" spans="1:10" ht="15" thickBot="1" x14ac:dyDescent="0.35">
      <c r="A45" s="1"/>
    </row>
    <row r="46" spans="1:10" ht="63" thickBot="1" x14ac:dyDescent="0.35">
      <c r="A46" s="11" t="s">
        <v>77</v>
      </c>
      <c r="B46" s="7" t="s">
        <v>78</v>
      </c>
      <c r="C46" s="1"/>
      <c r="D46" s="1"/>
      <c r="E46" s="38"/>
      <c r="F46" s="1"/>
    </row>
    <row r="47" spans="1:10" x14ac:dyDescent="0.3">
      <c r="B47" s="1" t="s">
        <v>41</v>
      </c>
      <c r="C47" s="33" t="s">
        <v>1</v>
      </c>
      <c r="D47" s="33" t="s">
        <v>30</v>
      </c>
      <c r="E47" s="1"/>
      <c r="F47" s="1"/>
    </row>
    <row r="48" spans="1:10" x14ac:dyDescent="0.3">
      <c r="C48" s="2">
        <v>117841</v>
      </c>
      <c r="D48" s="2">
        <v>104649</v>
      </c>
      <c r="E48" s="1"/>
      <c r="F48" s="1"/>
    </row>
    <row r="49" spans="1:6" x14ac:dyDescent="0.3">
      <c r="B49" s="1" t="s">
        <v>42</v>
      </c>
      <c r="C49" s="33" t="s">
        <v>1</v>
      </c>
      <c r="D49" s="33" t="s">
        <v>30</v>
      </c>
      <c r="E49" s="39" t="s">
        <v>3</v>
      </c>
      <c r="F49" s="33" t="s">
        <v>2</v>
      </c>
    </row>
    <row r="50" spans="1:6" x14ac:dyDescent="0.3">
      <c r="B50" s="1" t="s">
        <v>0</v>
      </c>
      <c r="C50" s="8">
        <v>80143</v>
      </c>
      <c r="D50" s="8">
        <v>78036</v>
      </c>
      <c r="E50" s="38">
        <f t="shared" ref="E50:E52" si="6">C50/D50</f>
        <v>1.0270003588087548</v>
      </c>
      <c r="F50" s="10">
        <f>C50/$C$50</f>
        <v>1</v>
      </c>
    </row>
    <row r="51" spans="1:6" x14ac:dyDescent="0.3">
      <c r="B51" t="s">
        <v>34</v>
      </c>
      <c r="C51" s="2">
        <v>79050</v>
      </c>
      <c r="D51" s="2">
        <v>77490</v>
      </c>
      <c r="E51" s="37">
        <f t="shared" si="6"/>
        <v>1.0201316298877274</v>
      </c>
      <c r="F51" s="30">
        <f t="shared" ref="F51:F53" si="7">C51/$C$50</f>
        <v>0.98636187814281973</v>
      </c>
    </row>
    <row r="52" spans="1:6" x14ac:dyDescent="0.3">
      <c r="B52" t="s">
        <v>10</v>
      </c>
      <c r="C52" s="2">
        <v>1092</v>
      </c>
      <c r="D52" s="2">
        <v>546</v>
      </c>
      <c r="E52" s="37">
        <f t="shared" si="6"/>
        <v>2</v>
      </c>
      <c r="F52" s="30">
        <f t="shared" si="7"/>
        <v>1.3625644161062102E-2</v>
      </c>
    </row>
    <row r="53" spans="1:6" ht="16.5" hidden="1" customHeight="1" x14ac:dyDescent="0.3">
      <c r="C53" s="2">
        <f>SUM(C51:C52)</f>
        <v>80142</v>
      </c>
      <c r="D53" s="2">
        <f>SUM(D51:D52)</f>
        <v>78036</v>
      </c>
      <c r="F53" s="30">
        <f t="shared" si="7"/>
        <v>0.99998752230388177</v>
      </c>
    </row>
    <row r="54" spans="1:6" x14ac:dyDescent="0.3">
      <c r="C54" s="2"/>
      <c r="D54" s="2"/>
      <c r="F54" s="30"/>
    </row>
    <row r="55" spans="1:6" x14ac:dyDescent="0.3">
      <c r="C55" s="2"/>
      <c r="D55" s="2"/>
      <c r="F55" s="30"/>
    </row>
    <row r="56" spans="1:6" ht="15" thickBot="1" x14ac:dyDescent="0.35"/>
    <row r="57" spans="1:6" ht="63" thickBot="1" x14ac:dyDescent="0.35">
      <c r="A57" s="11" t="s">
        <v>79</v>
      </c>
      <c r="B57" s="7" t="s">
        <v>80</v>
      </c>
      <c r="C57" s="1"/>
      <c r="D57" s="1"/>
      <c r="E57" s="38"/>
      <c r="F57" s="1"/>
    </row>
    <row r="58" spans="1:6" x14ac:dyDescent="0.3">
      <c r="B58" s="1" t="s">
        <v>41</v>
      </c>
      <c r="C58" s="33" t="s">
        <v>1</v>
      </c>
      <c r="D58" s="33" t="s">
        <v>30</v>
      </c>
      <c r="E58" s="1"/>
      <c r="F58" s="1"/>
    </row>
    <row r="59" spans="1:6" ht="13.8" customHeight="1" x14ac:dyDescent="0.3">
      <c r="C59" s="2">
        <v>3376892</v>
      </c>
      <c r="D59" s="2">
        <v>2597437</v>
      </c>
      <c r="E59" s="1"/>
      <c r="F59" s="1"/>
    </row>
    <row r="60" spans="1:6" x14ac:dyDescent="0.3">
      <c r="B60" s="1" t="s">
        <v>42</v>
      </c>
      <c r="C60" s="33" t="s">
        <v>1</v>
      </c>
      <c r="D60" s="33" t="s">
        <v>30</v>
      </c>
      <c r="E60" s="39" t="s">
        <v>3</v>
      </c>
      <c r="F60" s="33" t="s">
        <v>2</v>
      </c>
    </row>
    <row r="61" spans="1:6" x14ac:dyDescent="0.3">
      <c r="A61" s="1"/>
      <c r="B61" s="1" t="s">
        <v>0</v>
      </c>
      <c r="C61" s="8">
        <v>2458438</v>
      </c>
      <c r="D61" s="8">
        <v>2431563</v>
      </c>
      <c r="E61" s="38">
        <f t="shared" ref="E61:E65" si="8">C61/D61</f>
        <v>1.011052561665069</v>
      </c>
      <c r="F61" s="10">
        <f>C61/$C$61</f>
        <v>1</v>
      </c>
    </row>
    <row r="62" spans="1:6" s="34" customFormat="1" x14ac:dyDescent="0.3">
      <c r="B62" s="34" t="s">
        <v>34</v>
      </c>
      <c r="C62" s="43">
        <v>1472763</v>
      </c>
      <c r="D62" s="43">
        <v>1435599</v>
      </c>
      <c r="E62" s="45">
        <f t="shared" si="8"/>
        <v>1.0258874518580745</v>
      </c>
      <c r="F62" s="32">
        <f t="shared" ref="F62:F66" si="9">C62/$C$61</f>
        <v>0.59906452796450427</v>
      </c>
    </row>
    <row r="63" spans="1:6" x14ac:dyDescent="0.3">
      <c r="A63" s="1"/>
      <c r="B63" t="s">
        <v>32</v>
      </c>
      <c r="C63" s="2">
        <v>901703</v>
      </c>
      <c r="D63" s="2">
        <v>912657</v>
      </c>
      <c r="E63" s="37">
        <f t="shared" si="8"/>
        <v>0.98799768149480038</v>
      </c>
      <c r="F63" s="30">
        <f t="shared" si="9"/>
        <v>0.36677882460326433</v>
      </c>
    </row>
    <row r="64" spans="1:6" x14ac:dyDescent="0.3">
      <c r="B64" t="s">
        <v>23</v>
      </c>
      <c r="C64" s="2">
        <v>52207</v>
      </c>
      <c r="D64" s="2">
        <v>61870</v>
      </c>
      <c r="E64" s="37">
        <f t="shared" si="8"/>
        <v>0.84381768223694842</v>
      </c>
      <c r="F64" s="30">
        <f t="shared" si="9"/>
        <v>2.1235841619760189E-2</v>
      </c>
    </row>
    <row r="65" spans="1:10" x14ac:dyDescent="0.3">
      <c r="A65" s="15"/>
      <c r="B65" t="s">
        <v>21</v>
      </c>
      <c r="C65" s="2">
        <v>31765</v>
      </c>
      <c r="D65" s="2">
        <v>21437</v>
      </c>
      <c r="E65" s="37">
        <f t="shared" si="8"/>
        <v>1.4817838316928675</v>
      </c>
      <c r="F65" s="30">
        <f t="shared" si="9"/>
        <v>1.2920805812471171E-2</v>
      </c>
    </row>
    <row r="66" spans="1:10" hidden="1" x14ac:dyDescent="0.3">
      <c r="C66" s="2">
        <f>SUM(C62:C65)</f>
        <v>2458438</v>
      </c>
      <c r="D66" s="2">
        <f>SUM(D62:D65)</f>
        <v>2431563</v>
      </c>
      <c r="F66" s="30">
        <f t="shared" si="9"/>
        <v>1</v>
      </c>
    </row>
    <row r="67" spans="1:10" x14ac:dyDescent="0.3">
      <c r="C67" s="2"/>
      <c r="D67" s="2"/>
      <c r="F67" s="30"/>
      <c r="G67" s="15"/>
      <c r="H67" s="15"/>
      <c r="I67" s="15"/>
      <c r="J67" s="15"/>
    </row>
    <row r="68" spans="1:10" ht="16.2" hidden="1" thickBot="1" x14ac:dyDescent="0.35">
      <c r="B68" s="7" t="s">
        <v>35</v>
      </c>
      <c r="C68" s="1"/>
      <c r="D68" s="1"/>
      <c r="E68" s="38"/>
      <c r="F68" s="1"/>
      <c r="G68" s="15"/>
      <c r="H68" s="15"/>
      <c r="I68" s="15"/>
      <c r="J68" s="15"/>
    </row>
    <row r="69" spans="1:10" x14ac:dyDescent="0.3">
      <c r="C69" s="2"/>
      <c r="D69" s="2"/>
      <c r="F69" s="31"/>
    </row>
    <row r="70" spans="1:10" x14ac:dyDescent="0.3">
      <c r="C70" s="2"/>
      <c r="D70" s="2"/>
      <c r="F70" s="31"/>
    </row>
    <row r="71" spans="1:10" x14ac:dyDescent="0.3">
      <c r="C71" s="2"/>
      <c r="D71" s="2"/>
      <c r="F71" s="31"/>
    </row>
    <row r="72" spans="1:10" x14ac:dyDescent="0.3">
      <c r="C72" s="2"/>
      <c r="D72" s="2"/>
      <c r="F72" s="31"/>
    </row>
    <row r="76" spans="1:10" x14ac:dyDescent="0.3">
      <c r="F76" s="5"/>
    </row>
  </sheetData>
  <pageMargins left="0.7" right="0.7" top="0.75" bottom="0.75" header="0.3" footer="0.3"/>
  <pageSetup paperSize="9"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workbookViewId="0">
      <selection activeCell="B11" sqref="B11"/>
    </sheetView>
  </sheetViews>
  <sheetFormatPr defaultRowHeight="14.4" x14ac:dyDescent="0.3"/>
  <cols>
    <col min="2" max="2" width="18.44140625" customWidth="1"/>
    <col min="3" max="3" width="9.77734375" bestFit="1" customWidth="1"/>
    <col min="4" max="4" width="10.5546875" customWidth="1"/>
    <col min="7" max="7" width="19.109375" customWidth="1"/>
    <col min="8" max="9" width="9" bestFit="1" customWidth="1"/>
    <col min="12" max="12" width="18.77734375" customWidth="1"/>
    <col min="13" max="14" width="9" bestFit="1" customWidth="1"/>
    <col min="17" max="17" width="18.33203125" customWidth="1"/>
    <col min="18" max="19" width="9.77734375" bestFit="1" customWidth="1"/>
    <col min="22" max="22" width="19" customWidth="1"/>
    <col min="23" max="24" width="9" bestFit="1" customWidth="1"/>
  </cols>
  <sheetData>
    <row r="1" spans="1:25" s="19" customFormat="1" x14ac:dyDescent="0.3">
      <c r="A1" s="19" t="s">
        <v>87</v>
      </c>
    </row>
    <row r="2" spans="1:25" s="19" customFormat="1" x14ac:dyDescent="0.3">
      <c r="A2" s="47">
        <v>2019</v>
      </c>
      <c r="B2" s="47"/>
      <c r="C2" s="47"/>
      <c r="D2" s="47"/>
      <c r="F2" s="48">
        <v>2018</v>
      </c>
      <c r="G2" s="48"/>
      <c r="H2" s="48"/>
      <c r="I2" s="48"/>
      <c r="K2" s="48">
        <v>2017</v>
      </c>
      <c r="L2" s="48"/>
      <c r="M2" s="48"/>
      <c r="N2" s="48"/>
      <c r="P2" s="47">
        <v>2016</v>
      </c>
      <c r="Q2" s="47"/>
      <c r="R2" s="47"/>
      <c r="S2" s="47"/>
      <c r="U2" s="48">
        <v>2015</v>
      </c>
      <c r="V2" s="48"/>
      <c r="W2" s="48"/>
      <c r="X2" s="48"/>
    </row>
    <row r="3" spans="1:25" s="19" customFormat="1" x14ac:dyDescent="0.3">
      <c r="A3" s="52" t="s">
        <v>88</v>
      </c>
      <c r="B3" s="52" t="s">
        <v>89</v>
      </c>
      <c r="C3" s="53" t="s">
        <v>90</v>
      </c>
      <c r="D3" s="52" t="s">
        <v>91</v>
      </c>
      <c r="F3" s="52" t="s">
        <v>88</v>
      </c>
      <c r="G3" s="52" t="s">
        <v>89</v>
      </c>
      <c r="H3" s="53" t="s">
        <v>90</v>
      </c>
      <c r="I3" s="52" t="s">
        <v>91</v>
      </c>
      <c r="K3" s="52" t="s">
        <v>88</v>
      </c>
      <c r="L3" s="52" t="s">
        <v>89</v>
      </c>
      <c r="M3" s="53" t="s">
        <v>90</v>
      </c>
      <c r="N3" s="52" t="s">
        <v>91</v>
      </c>
      <c r="P3" s="52" t="s">
        <v>88</v>
      </c>
      <c r="Q3" s="52" t="s">
        <v>89</v>
      </c>
      <c r="R3" s="53" t="s">
        <v>90</v>
      </c>
      <c r="S3" s="52" t="s">
        <v>91</v>
      </c>
      <c r="U3" s="52" t="s">
        <v>88</v>
      </c>
      <c r="V3" s="52" t="s">
        <v>89</v>
      </c>
      <c r="W3" s="53" t="s">
        <v>90</v>
      </c>
      <c r="X3" s="52" t="s">
        <v>91</v>
      </c>
    </row>
    <row r="4" spans="1:25" x14ac:dyDescent="0.3">
      <c r="A4" s="49" t="s">
        <v>39</v>
      </c>
      <c r="B4" s="50" t="s">
        <v>82</v>
      </c>
      <c r="C4" s="51">
        <v>1097000</v>
      </c>
      <c r="D4" s="51">
        <v>1650600</v>
      </c>
      <c r="E4" s="34"/>
      <c r="F4" s="34"/>
      <c r="G4" s="34"/>
      <c r="H4" s="34"/>
      <c r="I4" s="34"/>
      <c r="J4" s="34"/>
      <c r="K4" s="34"/>
      <c r="L4" s="34"/>
      <c r="M4" s="34"/>
      <c r="N4" s="34"/>
      <c r="O4" s="34"/>
      <c r="P4" s="49" t="s">
        <v>39</v>
      </c>
      <c r="Q4" s="50" t="s">
        <v>82</v>
      </c>
      <c r="R4" s="51">
        <v>2179000</v>
      </c>
      <c r="S4" s="51">
        <v>2824170</v>
      </c>
      <c r="T4" s="34"/>
      <c r="U4" s="34"/>
      <c r="V4" s="34"/>
      <c r="W4" s="34"/>
      <c r="X4" s="34"/>
      <c r="Y4" s="34"/>
    </row>
    <row r="5" spans="1:25" x14ac:dyDescent="0.3">
      <c r="A5" s="49" t="s">
        <v>47</v>
      </c>
      <c r="B5" s="50" t="s">
        <v>83</v>
      </c>
      <c r="C5" s="51">
        <v>289562</v>
      </c>
      <c r="D5" s="51">
        <v>54548</v>
      </c>
      <c r="E5" s="34"/>
      <c r="F5" s="49" t="s">
        <v>47</v>
      </c>
      <c r="G5" s="50" t="s">
        <v>83</v>
      </c>
      <c r="H5" s="51">
        <v>184587</v>
      </c>
      <c r="I5" s="51">
        <v>29876</v>
      </c>
      <c r="J5" s="34"/>
      <c r="K5" s="49" t="s">
        <v>47</v>
      </c>
      <c r="L5" s="50" t="s">
        <v>83</v>
      </c>
      <c r="M5" s="51">
        <v>257632</v>
      </c>
      <c r="N5" s="51">
        <v>44203</v>
      </c>
      <c r="O5" s="34"/>
      <c r="P5" s="49" t="s">
        <v>47</v>
      </c>
      <c r="Q5" s="50" t="s">
        <v>83</v>
      </c>
      <c r="R5" s="51">
        <v>275576</v>
      </c>
      <c r="S5" s="51">
        <v>46188</v>
      </c>
      <c r="T5" s="34"/>
      <c r="U5" s="49" t="s">
        <v>47</v>
      </c>
      <c r="V5" s="50" t="s">
        <v>83</v>
      </c>
      <c r="W5" s="51">
        <v>574298</v>
      </c>
      <c r="X5" s="51">
        <v>128272</v>
      </c>
      <c r="Y5" s="34"/>
    </row>
    <row r="6" spans="1:25" x14ac:dyDescent="0.3">
      <c r="A6" s="49" t="s">
        <v>50</v>
      </c>
      <c r="B6" s="50" t="s">
        <v>84</v>
      </c>
      <c r="C6" s="51">
        <v>17010</v>
      </c>
      <c r="D6" s="51">
        <v>7502</v>
      </c>
      <c r="E6" s="34"/>
      <c r="F6" s="49" t="s">
        <v>50</v>
      </c>
      <c r="G6" s="50" t="s">
        <v>84</v>
      </c>
      <c r="H6" s="51">
        <v>10890</v>
      </c>
      <c r="I6" s="51">
        <v>2493</v>
      </c>
      <c r="J6" s="34"/>
      <c r="K6" s="49" t="s">
        <v>50</v>
      </c>
      <c r="L6" s="50" t="s">
        <v>84</v>
      </c>
      <c r="M6" s="51">
        <v>17983</v>
      </c>
      <c r="N6" s="51">
        <v>5633</v>
      </c>
      <c r="O6" s="34"/>
      <c r="P6" s="49" t="s">
        <v>50</v>
      </c>
      <c r="Q6" s="50" t="s">
        <v>84</v>
      </c>
      <c r="R6" s="51">
        <v>55625</v>
      </c>
      <c r="S6" s="51">
        <v>25330</v>
      </c>
      <c r="T6" s="34"/>
      <c r="U6" s="49" t="s">
        <v>50</v>
      </c>
      <c r="V6" s="50" t="s">
        <v>84</v>
      </c>
      <c r="W6" s="51">
        <v>183289</v>
      </c>
      <c r="X6" s="51">
        <v>70314</v>
      </c>
      <c r="Y6" s="34"/>
    </row>
    <row r="7" spans="1:25" x14ac:dyDescent="0.3">
      <c r="A7" s="49" t="s">
        <v>61</v>
      </c>
      <c r="B7" s="50" t="s">
        <v>85</v>
      </c>
      <c r="C7" s="51">
        <v>3440</v>
      </c>
      <c r="D7" s="51">
        <v>225</v>
      </c>
      <c r="E7" s="34"/>
      <c r="F7" s="34"/>
      <c r="G7" s="34"/>
      <c r="H7" s="34"/>
      <c r="I7" s="34"/>
      <c r="J7" s="34"/>
      <c r="K7" s="49" t="s">
        <v>61</v>
      </c>
      <c r="L7" s="50" t="s">
        <v>85</v>
      </c>
      <c r="M7" s="51">
        <v>14583</v>
      </c>
      <c r="N7" s="51">
        <v>410</v>
      </c>
      <c r="O7" s="34"/>
      <c r="P7" s="49" t="s">
        <v>61</v>
      </c>
      <c r="Q7" s="50" t="s">
        <v>85</v>
      </c>
      <c r="R7" s="51">
        <v>2190</v>
      </c>
      <c r="S7" s="51">
        <v>100</v>
      </c>
      <c r="T7" s="34"/>
      <c r="U7" s="49" t="s">
        <v>61</v>
      </c>
      <c r="V7" s="50" t="s">
        <v>85</v>
      </c>
      <c r="W7" s="51">
        <v>2240</v>
      </c>
      <c r="X7" s="51">
        <v>100</v>
      </c>
      <c r="Y7" s="34"/>
    </row>
    <row r="8" spans="1:25" s="54" customFormat="1" x14ac:dyDescent="0.3">
      <c r="P8" s="49" t="s">
        <v>64</v>
      </c>
      <c r="Q8" s="50" t="s">
        <v>86</v>
      </c>
      <c r="R8" s="51">
        <v>23940</v>
      </c>
      <c r="S8" s="51">
        <v>6000</v>
      </c>
    </row>
    <row r="9" spans="1:25" s="54" customFormat="1" x14ac:dyDescent="0.3">
      <c r="A9" s="54" t="s">
        <v>92</v>
      </c>
      <c r="C9" s="55">
        <f>SUM(C4:C7)</f>
        <v>1407012</v>
      </c>
      <c r="D9" s="55">
        <f>SUM(D4:D7)</f>
        <v>1712875</v>
      </c>
      <c r="F9" s="54" t="s">
        <v>92</v>
      </c>
      <c r="H9" s="55">
        <f>SUM(H5:H6)</f>
        <v>195477</v>
      </c>
      <c r="I9" s="55">
        <f>SUM(I5:I6)</f>
        <v>32369</v>
      </c>
      <c r="K9" s="54" t="s">
        <v>92</v>
      </c>
      <c r="M9" s="55">
        <f>SUM(M5:M7)</f>
        <v>290198</v>
      </c>
      <c r="N9" s="55">
        <f>SUM(N5:N7)</f>
        <v>50246</v>
      </c>
      <c r="P9" s="54" t="s">
        <v>92</v>
      </c>
      <c r="R9" s="55">
        <f>SUM(R4:R8)</f>
        <v>2536331</v>
      </c>
      <c r="S9" s="55">
        <f>SUM(S4:S8)</f>
        <v>2901788</v>
      </c>
      <c r="U9" s="54" t="s">
        <v>92</v>
      </c>
      <c r="W9" s="55">
        <f>SUM(W5:W7)</f>
        <v>759827</v>
      </c>
      <c r="X9" s="55">
        <f>SUM(X5:X7)</f>
        <v>198686</v>
      </c>
    </row>
  </sheetData>
  <mergeCells count="5">
    <mergeCell ref="A2:D2"/>
    <mergeCell ref="F2:I2"/>
    <mergeCell ref="K2:N2"/>
    <mergeCell ref="P2:S2"/>
    <mergeCell ref="U2:X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ΑΝΤΑΓΩΝΙΣΜΟΣ ΕΛΑΙΩΝ 4ΨΗΦΙΟΙ</vt:lpstr>
      <vt:lpstr>ΑΝΤΑΓΩΝΙΣΜΟΣ ΕΛΑΙΟΛΑΔΟ 10ΨΗΦΙΟΙ</vt:lpstr>
      <vt:lpstr>ΕΞΑΓΩΓΕΣ ΒΡΩΣΙΜΩΝ ΕΛΑΙΩΝ ΕΛΣΤΑΤ</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Pantelis Gassios</cp:lastModifiedBy>
  <cp:lastPrinted>2020-03-19T11:39:18Z</cp:lastPrinted>
  <dcterms:created xsi:type="dcterms:W3CDTF">2017-01-10T07:19:26Z</dcterms:created>
  <dcterms:modified xsi:type="dcterms:W3CDTF">2020-04-07T14:52:36Z</dcterms:modified>
</cp:coreProperties>
</file>